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22" activeTab="0"/>
  </bookViews>
  <sheets>
    <sheet name="Realisasi 18 Okt 2018" sheetId="1" r:id="rId1"/>
  </sheets>
  <definedNames>
    <definedName name="_xlnm.Print_Titles" localSheetId="0">'Realisasi 18 Okt 2018'!$5:$7</definedName>
  </definedNames>
  <calcPr fullCalcOnLoad="1"/>
</workbook>
</file>

<file path=xl/sharedStrings.xml><?xml version="1.0" encoding="utf-8"?>
<sst xmlns="http://schemas.openxmlformats.org/spreadsheetml/2006/main" count="206" uniqueCount="145">
  <si>
    <t>Penerimaan Jasa Giro</t>
  </si>
  <si>
    <t>Penerimaan Bunga</t>
  </si>
  <si>
    <t>Pendapatan Sewa</t>
  </si>
  <si>
    <t>Penerimaan dari Pengembalian</t>
  </si>
  <si>
    <t>Tuntutan Kerugian Daerah ( TGR )</t>
  </si>
  <si>
    <t>Lain-Lain PAD yang sah</t>
  </si>
  <si>
    <t>Hasil Eksekusi Jaminan</t>
  </si>
  <si>
    <t>Pendapatan Denda Keterlambatan Pelaksanaan Pekerjaan</t>
  </si>
  <si>
    <t>REKAPITULASI ANGGARAN DAN REALISASI</t>
  </si>
  <si>
    <t>Hasil Pengelolaan Kekayaan Daerah Yang Dipisahkan</t>
  </si>
  <si>
    <t>Bagian Laba atas Penyertaan Modal pada Perusahaan Milik Daerah/BUMD</t>
  </si>
  <si>
    <t>Bagian Laba Lembaga Keuangan Bank</t>
  </si>
  <si>
    <t xml:space="preserve">Bagi Hasil Pajak/Bagi Hasil Bukan Pajak </t>
  </si>
  <si>
    <t>Bagi Hasil Pajak</t>
  </si>
  <si>
    <t>Bagi Hasil Bukan Pajak/SDA</t>
  </si>
  <si>
    <t>Dana Alokasi Umum ( DAU )</t>
  </si>
  <si>
    <t xml:space="preserve">Dana Alokasi Umum </t>
  </si>
  <si>
    <t>Dana Alokasi Khusus ( DAK )</t>
  </si>
  <si>
    <t>DAK Fisik</t>
  </si>
  <si>
    <t>DAK Non Fisik</t>
  </si>
  <si>
    <t>Pendapatan Hibah</t>
  </si>
  <si>
    <t>Pendapatan Hibah dari Pemerintah</t>
  </si>
  <si>
    <t>Dana Bagi Hasil Pajak dari Propinsi dan Pemda Lainnya</t>
  </si>
  <si>
    <t>Dana Bagi Hasil Pajak dari Propinsi</t>
  </si>
  <si>
    <t>Bantuan Keuangan dari propinsi atau pemerintah daerah lainnya</t>
  </si>
  <si>
    <t>Bantuan Keuangan dari Propinsi</t>
  </si>
  <si>
    <t>Alokasi Dana Desa</t>
  </si>
  <si>
    <t>PEMBIAYAAN</t>
  </si>
  <si>
    <t>Sisa Lebih Perhitungan Anggaran Tahun Anggaran Sebelumnya</t>
  </si>
  <si>
    <t>Penerimaan Kembali Pemberian Pinjaman</t>
  </si>
  <si>
    <t xml:space="preserve">PENDAPATAN </t>
  </si>
  <si>
    <t>ANGGARAN PERUBAHAN</t>
  </si>
  <si>
    <t>TAHUN 2018</t>
  </si>
  <si>
    <t>PER 18 OKTOBER 2018</t>
  </si>
  <si>
    <t xml:space="preserve">REALISASI </t>
  </si>
  <si>
    <t>SELAKU SKPD</t>
  </si>
  <si>
    <t>BELANJA LANGSUNG</t>
  </si>
  <si>
    <t>Program Pelayanan Administrasi Perkantoran</t>
  </si>
  <si>
    <t>Penyediaan Jasa Surat Menyurat</t>
  </si>
  <si>
    <t>Penyediaan jasa komunikasi, sumber daya air dan listrik</t>
  </si>
  <si>
    <t>Penyediaan jasa jaminan barang milik daerah</t>
  </si>
  <si>
    <t>Penyediaan Jasa Pemeliharaan dan Perizinan Kendaraan Dinas/ Operasional</t>
  </si>
  <si>
    <t>Penyediaan Jasa Adminitrasi Keuangan Daerah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</si>
  <si>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</si>
  <si>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</si>
  <si>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</si>
  <si>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</si>
  <si>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Komponen Instalasi Listrik/ Penerangan Bangunan Kantor</t>
  </si>
  <si>
    <t>Penyediaan Peralatan  dan Perlengkapan Kantor</t>
  </si>
  <si>
    <t>Penyediaan Bahan Bacaan dan Peraturan Perundang-Undangan</t>
  </si>
  <si>
    <t>Penyediaan Makanan dan minuman</t>
  </si>
  <si>
    <t>Rapat - rapat Kordinasi dan Konsultasi di Dalam dan Keluar Dearah</t>
  </si>
  <si>
    <t>Penyusunan Laporan Realisasi Penerimaan Dana Transfer Daerah</t>
  </si>
  <si>
    <t>Penyusunan Laporan Penerimaan dan Pengeluaran PPKD dan Pembiayaan</t>
  </si>
  <si>
    <t>Penyediaan Jasa Administrasi Keuangan Pengelolaan Perbendaharaan</t>
  </si>
  <si>
    <t>Penyediaan Jasa Administrasi Keuangan penyediaan dana dan anggaran kas</t>
  </si>
  <si>
    <t>Penyediaan Jasa Adminsitrasi Keuangan Pengelolaan Gaji</t>
  </si>
  <si>
    <t>Program Peningkatan Sarana dan Prasarana Aparatur</t>
  </si>
  <si>
    <t>Pengadaan Perlengkapan Gedung Kantor</t>
  </si>
  <si>
    <t>Pengadaan mebeleur</t>
  </si>
  <si>
    <t>Pengadaan komputer dan perlengkapanya</t>
  </si>
  <si>
    <t>Pemeliharaan rutin / berkala Gedung Kantor</t>
  </si>
  <si>
    <t>Pemeliharaan rutin / berkala Mobil Jabatan</t>
  </si>
  <si>
    <t>Pemeliharaan rutin / berkala Kendaraan Dinas/Operasional</t>
  </si>
  <si>
    <t>Pemeliharaan rutin / berkala Perlengkapan Gedung Kantor</t>
  </si>
  <si>
    <t>Pemeliharaan rutin / berkala Peralatan Gedung Kantor</t>
  </si>
  <si>
    <t>Pemeliharaan rutin / berkala mebeleur</t>
  </si>
  <si>
    <t xml:space="preserve">Pemeliharaan rutin/ berkala komputer dan perlengkapannya </t>
  </si>
  <si>
    <t xml:space="preserve">Pemeliharaan rutin / berkala software dan sistim informasi </t>
  </si>
  <si>
    <t>Program Peningkatan Kapasitas Sumber Daya Aparatur</t>
  </si>
  <si>
    <t>Sosialisasi peraturan perundang-undangan</t>
  </si>
  <si>
    <t>Program Peningkatan Pengembangan Sistem Pelaporan Capaian Kinerja dan Keuangan</t>
  </si>
  <si>
    <t>Penyusunan Laporan capaian Kinerja dan Ikhtisar realisasi kinerja SKPD ( TAPKIN )</t>
  </si>
  <si>
    <t>Penyusunan Pelaporan Keuangan semesteran</t>
  </si>
  <si>
    <t>Penyusunan Pelaporan Keuangan akhir tahun</t>
  </si>
  <si>
    <t>Penyusunan Pelaporan Keuangan semesteran Konsolidasian</t>
  </si>
  <si>
    <t>Penyusunan Pelaporan Keuangan akhir tahun Konsolidasian</t>
  </si>
  <si>
    <t>Penyusunan rekonsiliasi data pertanggungjawaban Pelaksanaan APBD</t>
  </si>
  <si>
    <t>Monitoring, evaluasi dan pelaporan</t>
  </si>
  <si>
    <t>Program Peningkatan Perencanaan dan Penganggaran SKPD</t>
  </si>
  <si>
    <t>Penyusunan Dokumen Perencanaan dan Penganggaran SKPD</t>
  </si>
  <si>
    <t>Program Peningkatan dan Pengembangan Pengelolaan Keuangan Daerah</t>
  </si>
  <si>
    <t>Penyusunan Standar Satuan Harga</t>
  </si>
  <si>
    <t>Penyusunan kebijakan Akutansi Pemerintah Daerah</t>
  </si>
  <si>
    <t>Penyusunan Sistem dan prosedur Pengelolaan Keuangan Daerah</t>
  </si>
  <si>
    <t>Penyusunan rancangan Perda tentang APBD</t>
  </si>
  <si>
    <t>Penyusunan Rancangan Peraturan KDH tentang Penjabaran APBD</t>
  </si>
  <si>
    <t>Penyusunan rancangan Perda tentang Perubahan APBD</t>
  </si>
  <si>
    <t>Penyusunan Rancangan Peraturan KDH tentang Penjabaran Perubahan APBD</t>
  </si>
  <si>
    <t>Penyusunan rancangan Perda ttg Pertanggungjawaban Pelaksanaan APBD</t>
  </si>
  <si>
    <t>Penyusunan Rancangan Peraturan KDH ttg Penjabaran Pertanggungjawaban pelaksanaan APBD</t>
  </si>
  <si>
    <t>Bimbingan Teknis Implementasi Paket Regulasi tentang Pengelolaan Keuangan Daerah</t>
  </si>
  <si>
    <t>Sertifikasi Tanah Milik Pemerintah Kabupaten Pemalang</t>
  </si>
  <si>
    <t>Penyusunan Sistem Informasi Pengelolaan Gaji PNS</t>
  </si>
  <si>
    <t>Pembayaran PBB Aset Daerah/BMD</t>
  </si>
  <si>
    <t>Pendistribusian Barang Milik Daerah</t>
  </si>
  <si>
    <t>Penetapan Status Pengguna BMD, SK pengurus Barang, RKBU dan RKPBU</t>
  </si>
  <si>
    <t>Penyusunan Laporan Semesteran BMD</t>
  </si>
  <si>
    <t>Penyelesaian Pemindahtanganan dan Penghapusan BMD</t>
  </si>
  <si>
    <t>Penyusunan Laporan Realisasi Penerimaan BPKAD</t>
  </si>
  <si>
    <t>Penyusunan Sistem Informasi Akuntansi Keuangan Daerah</t>
  </si>
  <si>
    <t>Peningkatan kapasitas aparatur pengelola keuangan daerah</t>
  </si>
  <si>
    <t>Pengelolaan Kerugian Daerah</t>
  </si>
  <si>
    <t>Sosialisasi/peningkatan SDM/pengurus barang/Simda BMD</t>
  </si>
  <si>
    <t>Pemantauan, pemanfaatan aset/BMD</t>
  </si>
  <si>
    <t>Penyusunan Laporan BMD ( Konsolidasi )</t>
  </si>
  <si>
    <t>Pengelolaan Kas Daerah</t>
  </si>
  <si>
    <t>Penyusunan Bahan Rancangan Kebijakan Umum Anggaran, Perubahan Anggaran dan PPAS</t>
  </si>
  <si>
    <t>Pengadaan Kendaraan Dinas /Operasional</t>
  </si>
  <si>
    <t>PENDAPATAN</t>
  </si>
  <si>
    <t>BELANJA</t>
  </si>
  <si>
    <t>BELANJA TIDAK LANGSUNG</t>
  </si>
  <si>
    <t>Gaji dan Tunjangan</t>
  </si>
  <si>
    <t>Tambahan Penghasilan</t>
  </si>
  <si>
    <t>Penerimaan lain-lain</t>
  </si>
  <si>
    <t>Hasil Penjualan Aset Daerah yang tidak dipisahkan</t>
  </si>
  <si>
    <t>LEBIH /</t>
  </si>
  <si>
    <t>( KURANG )</t>
  </si>
  <si>
    <t>% REALISASI</t>
  </si>
  <si>
    <t>URAIAN</t>
  </si>
  <si>
    <t>SELAKU SKPKD</t>
  </si>
  <si>
    <t xml:space="preserve">PENDAPATAN ASLI DAERAH </t>
  </si>
  <si>
    <t>DANA PERIMBANGAN</t>
  </si>
  <si>
    <t>LAIN-LAIN PENDAPATAN DAERAH YANG SAH</t>
  </si>
  <si>
    <t>Pendapatan Hibah Dana BOS</t>
  </si>
  <si>
    <t>Dana Insentif Daerah</t>
  </si>
  <si>
    <t>PENERIMAAN PEMBIAYAAN</t>
  </si>
  <si>
    <t>PENGELUARAN PEMBIAYAAN</t>
  </si>
  <si>
    <t>Penyertaan Modal ( Investasi ) Pemda</t>
  </si>
  <si>
    <t>Belanja Hibah</t>
  </si>
  <si>
    <t>Belanja Bansos</t>
  </si>
  <si>
    <t>Belanja Bantuan Keuangan kepada Provinsi/Kabupaten/Kota dan Desa</t>
  </si>
  <si>
    <t>Belanja Tidak Terduga</t>
  </si>
  <si>
    <t>Belanja Bantuan Keuangan kepada Pemerintah Desa dan Desa Adat yang bersumber dari APBN</t>
  </si>
  <si>
    <t>Belanja Bagi Hasil kepada Propinsi/Kabupaten/Kota dan Pemdes</t>
  </si>
  <si>
    <t>PPTK</t>
  </si>
  <si>
    <t>KASUBAG UMUM DAN KEPEGAWAIAN</t>
  </si>
  <si>
    <t>KASUBBID ASET DAERAH</t>
  </si>
  <si>
    <t>KASUBID BELANJA LANGSUNG</t>
  </si>
  <si>
    <t>KASUBID ANALISA DATA DAN PENGEMBANGAN SISTEM</t>
  </si>
  <si>
    <t>KASUBID PERENCANAAN ANGGARAN</t>
  </si>
  <si>
    <t>KASUBID BELANJA TIDAK LANGSUNG</t>
  </si>
  <si>
    <t>KASUBID AKUNTANSI DAN PELAPORAN</t>
  </si>
  <si>
    <t>KASUBID PENYUSUNAN DAN EVALUASI ANGGARAN</t>
  </si>
  <si>
    <t>KASUBID ASET DAERAH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</si>
</sst>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dd/mm/yyyy;@"/>
    <numFmt numFmtId="174" formatCode="_(* #,##0.000_);_(* \(#,##0.000\);_(* &quot;-&quot;??_);_(@_)"/>
    <numFmt numFmtId="175" formatCode="[$-409]dddd\,\ mmmm\ dd\,\ yyyy"/>
    <numFmt numFmtId="176" formatCode="_(* #,##0.0_);_(* \(#,##0.0\)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_(* #,##0.00_);_(* \(#,##0.00\);_(* &quot;-&quot;_);_(@_)"/>
    <numFmt numFmtId="183" formatCode="_(* #,##0.000_);_(* \(#,##0.000\);_(* &quot;-&quot;_);_(@_)"/>
    <numFmt numFmtId="184" formatCode="0.000%"/>
    <numFmt numFmtId="185" formatCode="#,##0;\-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4"/>
      <color indexed="1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Bookman Old Style"/>
      <family val="1"/>
    </font>
    <font>
      <sz val="14"/>
      <color indexed="8"/>
      <name val="Bookman Old Style"/>
      <family val="1"/>
    </font>
    <font>
      <b/>
      <sz val="14"/>
      <color indexed="3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14"/>
      <color rgb="FF0070C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71" fontId="0" fillId="0" borderId="0" xfId="42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171" fontId="0" fillId="34" borderId="0" xfId="42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71" fontId="0" fillId="33" borderId="0" xfId="42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41" fontId="4" fillId="0" borderId="16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41" fontId="6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18" xfId="43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41" fontId="45" fillId="0" borderId="14" xfId="0" applyNumberFormat="1" applyFont="1" applyBorder="1" applyAlignment="1">
      <alignment/>
    </xf>
    <xf numFmtId="41" fontId="45" fillId="0" borderId="21" xfId="0" applyNumberFormat="1" applyFont="1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171" fontId="5" fillId="0" borderId="14" xfId="42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85" fontId="4" fillId="0" borderId="16" xfId="57" applyNumberFormat="1" applyFont="1" applyFill="1" applyBorder="1" applyAlignment="1">
      <alignment horizontal="left" vertical="center" wrapText="1"/>
      <protection/>
    </xf>
    <xf numFmtId="185" fontId="5" fillId="0" borderId="16" xfId="57" applyNumberFormat="1" applyFont="1" applyFill="1" applyBorder="1" applyAlignment="1">
      <alignment horizontal="left" vertical="center" wrapText="1"/>
      <protection/>
    </xf>
    <xf numFmtId="185" fontId="46" fillId="0" borderId="16" xfId="57" applyNumberFormat="1" applyFont="1" applyFill="1" applyBorder="1" applyAlignment="1">
      <alignment horizontal="left" vertical="center" wrapText="1"/>
      <protection/>
    </xf>
    <xf numFmtId="37" fontId="5" fillId="0" borderId="16" xfId="57" applyNumberFormat="1" applyFont="1" applyFill="1" applyBorder="1" applyAlignment="1">
      <alignment horizontal="left" vertical="center" wrapText="1"/>
      <protection/>
    </xf>
    <xf numFmtId="37" fontId="5" fillId="0" borderId="22" xfId="57" applyNumberFormat="1" applyFont="1" applyFill="1" applyBorder="1" applyAlignment="1">
      <alignment horizontal="left" vertical="center" wrapText="1"/>
      <protection/>
    </xf>
    <xf numFmtId="171" fontId="4" fillId="0" borderId="14" xfId="42" applyNumberFormat="1" applyFont="1" applyBorder="1" applyAlignment="1">
      <alignment vertical="center"/>
    </xf>
    <xf numFmtId="171" fontId="5" fillId="0" borderId="21" xfId="42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71" fontId="47" fillId="0" borderId="14" xfId="42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45" fillId="0" borderId="14" xfId="0" applyNumberFormat="1" applyFont="1" applyBorder="1" applyAlignment="1">
      <alignment vertical="center"/>
    </xf>
    <xf numFmtId="171" fontId="45" fillId="0" borderId="14" xfId="42" applyNumberFormat="1" applyFont="1" applyBorder="1" applyAlignment="1">
      <alignment vertical="center"/>
    </xf>
    <xf numFmtId="171" fontId="47" fillId="0" borderId="14" xfId="42" applyNumberFormat="1" applyFont="1" applyBorder="1" applyAlignment="1">
      <alignment vertical="center"/>
    </xf>
    <xf numFmtId="10" fontId="45" fillId="0" borderId="14" xfId="60" applyNumberFormat="1" applyFont="1" applyBorder="1" applyAlignment="1">
      <alignment vertical="center"/>
    </xf>
    <xf numFmtId="10" fontId="4" fillId="0" borderId="15" xfId="60" applyNumberFormat="1" applyFont="1" applyBorder="1" applyAlignment="1">
      <alignment vertical="center"/>
    </xf>
    <xf numFmtId="10" fontId="5" fillId="0" borderId="21" xfId="60" applyNumberFormat="1" applyFont="1" applyBorder="1" applyAlignment="1">
      <alignment vertical="center"/>
    </xf>
    <xf numFmtId="10" fontId="5" fillId="0" borderId="21" xfId="60" applyNumberFormat="1" applyFont="1" applyBorder="1" applyAlignment="1">
      <alignment/>
    </xf>
    <xf numFmtId="10" fontId="47" fillId="0" borderId="14" xfId="60" applyNumberFormat="1" applyFont="1" applyBorder="1" applyAlignment="1">
      <alignment vertical="center"/>
    </xf>
    <xf numFmtId="10" fontId="47" fillId="0" borderId="14" xfId="60" applyNumberFormat="1" applyFont="1" applyBorder="1" applyAlignment="1">
      <alignment/>
    </xf>
    <xf numFmtId="10" fontId="4" fillId="0" borderId="14" xfId="60" applyNumberFormat="1" applyFont="1" applyBorder="1" applyAlignment="1">
      <alignment vertical="center"/>
    </xf>
    <xf numFmtId="10" fontId="45" fillId="0" borderId="21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10" fontId="4" fillId="0" borderId="16" xfId="60" applyNumberFormat="1" applyFont="1" applyBorder="1" applyAlignment="1">
      <alignment vertical="center"/>
    </xf>
    <xf numFmtId="10" fontId="5" fillId="0" borderId="16" xfId="60" applyNumberFormat="1" applyFont="1" applyBorder="1" applyAlignment="1">
      <alignment vertical="center"/>
    </xf>
    <xf numFmtId="10" fontId="6" fillId="0" borderId="16" xfId="60" applyNumberFormat="1" applyFont="1" applyBorder="1" applyAlignment="1">
      <alignment vertical="center"/>
    </xf>
    <xf numFmtId="41" fontId="45" fillId="0" borderId="16" xfId="0" applyNumberFormat="1" applyFont="1" applyBorder="1" applyAlignment="1">
      <alignment vertical="center"/>
    </xf>
    <xf numFmtId="10" fontId="45" fillId="0" borderId="16" xfId="60" applyNumberFormat="1" applyFont="1" applyBorder="1" applyAlignment="1">
      <alignment vertical="center"/>
    </xf>
    <xf numFmtId="10" fontId="5" fillId="0" borderId="18" xfId="60" applyNumberFormat="1" applyFont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41" fontId="47" fillId="0" borderId="14" xfId="0" applyNumberFormat="1" applyFont="1" applyBorder="1" applyAlignment="1">
      <alignment/>
    </xf>
    <xf numFmtId="41" fontId="5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1" fontId="5" fillId="0" borderId="16" xfId="43" applyFont="1" applyBorder="1" applyAlignment="1">
      <alignment vertical="center"/>
    </xf>
    <xf numFmtId="0" fontId="47" fillId="0" borderId="15" xfId="0" applyFont="1" applyBorder="1" applyAlignment="1">
      <alignment horizontal="left" vertical="center" wrapText="1"/>
    </xf>
    <xf numFmtId="41" fontId="47" fillId="0" borderId="16" xfId="0" applyNumberFormat="1" applyFont="1" applyBorder="1" applyAlignment="1">
      <alignment vertical="center"/>
    </xf>
    <xf numFmtId="10" fontId="47" fillId="0" borderId="16" xfId="60" applyNumberFormat="1" applyFont="1" applyBorder="1" applyAlignment="1">
      <alignment vertical="center"/>
    </xf>
    <xf numFmtId="171" fontId="5" fillId="0" borderId="23" xfId="42" applyNumberFormat="1" applyFont="1" applyBorder="1" applyAlignment="1">
      <alignment vertical="center"/>
    </xf>
    <xf numFmtId="171" fontId="5" fillId="0" borderId="24" xfId="42" applyNumberFormat="1" applyFont="1" applyBorder="1" applyAlignment="1">
      <alignment vertical="center"/>
    </xf>
    <xf numFmtId="10" fontId="5" fillId="0" borderId="24" xfId="6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7" fontId="5" fillId="0" borderId="25" xfId="57" applyNumberFormat="1" applyFont="1" applyFill="1" applyBorder="1" applyAlignment="1">
      <alignment horizontal="left" vertical="center" wrapText="1"/>
      <protection/>
    </xf>
    <xf numFmtId="171" fontId="5" fillId="0" borderId="25" xfId="42" applyNumberFormat="1" applyFont="1" applyBorder="1" applyAlignment="1">
      <alignment vertical="center"/>
    </xf>
    <xf numFmtId="10" fontId="5" fillId="0" borderId="25" xfId="60" applyNumberFormat="1" applyFont="1" applyBorder="1" applyAlignment="1">
      <alignment vertical="center"/>
    </xf>
    <xf numFmtId="37" fontId="5" fillId="0" borderId="0" xfId="57" applyNumberFormat="1" applyFont="1" applyFill="1" applyBorder="1" applyAlignment="1">
      <alignment horizontal="left" vertical="center" wrapText="1"/>
      <protection/>
    </xf>
    <xf numFmtId="171" fontId="5" fillId="0" borderId="0" xfId="42" applyNumberFormat="1" applyFont="1" applyBorder="1" applyAlignment="1">
      <alignment vertical="center"/>
    </xf>
    <xf numFmtId="10" fontId="5" fillId="0" borderId="0" xfId="60" applyNumberFormat="1" applyFont="1" applyBorder="1" applyAlignment="1">
      <alignment vertical="center"/>
    </xf>
    <xf numFmtId="37" fontId="5" fillId="0" borderId="26" xfId="57" applyNumberFormat="1" applyFont="1" applyFill="1" applyBorder="1" applyAlignment="1">
      <alignment horizontal="left" vertical="center" wrapText="1"/>
      <protection/>
    </xf>
    <xf numFmtId="171" fontId="5" fillId="0" borderId="26" xfId="42" applyNumberFormat="1" applyFont="1" applyBorder="1" applyAlignment="1">
      <alignment vertical="center"/>
    </xf>
    <xf numFmtId="10" fontId="5" fillId="0" borderId="26" xfId="60" applyNumberFormat="1" applyFont="1" applyBorder="1" applyAlignment="1">
      <alignment vertical="center"/>
    </xf>
    <xf numFmtId="171" fontId="4" fillId="0" borderId="21" xfId="42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171" fontId="5" fillId="0" borderId="13" xfId="42" applyNumberFormat="1" applyFont="1" applyBorder="1" applyAlignment="1">
      <alignment vertical="center"/>
    </xf>
    <xf numFmtId="41" fontId="45" fillId="0" borderId="21" xfId="0" applyNumberFormat="1" applyFont="1" applyBorder="1" applyAlignment="1">
      <alignment vertical="center"/>
    </xf>
    <xf numFmtId="171" fontId="4" fillId="0" borderId="15" xfId="42" applyNumberFormat="1" applyFont="1" applyBorder="1" applyAlignment="1">
      <alignment vertical="center"/>
    </xf>
    <xf numFmtId="171" fontId="45" fillId="0" borderId="21" xfId="42" applyNumberFormat="1" applyFont="1" applyBorder="1" applyAlignment="1">
      <alignment vertical="center"/>
    </xf>
    <xf numFmtId="171" fontId="47" fillId="0" borderId="21" xfId="42" applyNumberFormat="1" applyFont="1" applyBorder="1" applyAlignment="1">
      <alignment vertical="center"/>
    </xf>
    <xf numFmtId="171" fontId="47" fillId="0" borderId="21" xfId="42" applyNumberFormat="1" applyFont="1" applyBorder="1" applyAlignment="1">
      <alignment/>
    </xf>
    <xf numFmtId="171" fontId="45" fillId="0" borderId="15" xfId="42" applyNumberFormat="1" applyFont="1" applyBorder="1" applyAlignment="1">
      <alignment vertical="center"/>
    </xf>
    <xf numFmtId="41" fontId="47" fillId="0" borderId="21" xfId="0" applyNumberFormat="1" applyFont="1" applyBorder="1" applyAlignment="1">
      <alignment/>
    </xf>
    <xf numFmtId="171" fontId="5" fillId="0" borderId="15" xfId="42" applyNumberFormat="1" applyFont="1" applyBorder="1" applyAlignment="1">
      <alignment vertical="center"/>
    </xf>
    <xf numFmtId="171" fontId="47" fillId="0" borderId="15" xfId="42" applyNumberFormat="1" applyFont="1" applyBorder="1" applyAlignment="1">
      <alignment vertical="center"/>
    </xf>
    <xf numFmtId="171" fontId="5" fillId="0" borderId="17" xfId="42" applyNumberFormat="1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vertical="center" wrapText="1"/>
    </xf>
    <xf numFmtId="171" fontId="7" fillId="0" borderId="23" xfId="42" applyNumberFormat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7"/>
  <sheetViews>
    <sheetView tabSelected="1" zoomScale="60" zoomScaleNormal="60" zoomScalePageLayoutView="0" workbookViewId="0" topLeftCell="A87">
      <selection activeCell="F96" sqref="F96"/>
    </sheetView>
  </sheetViews>
  <sheetFormatPr defaultColWidth="9.140625" defaultRowHeight="12.75"/>
  <cols>
    <col min="1" max="1" width="87.421875" style="0" customWidth="1"/>
    <col min="2" max="2" width="29.7109375" style="0" customWidth="1"/>
    <col min="3" max="3" width="29.28125" style="0" customWidth="1"/>
    <col min="4" max="4" width="16.28125" style="0" customWidth="1"/>
    <col min="5" max="5" width="29.57421875" style="0" customWidth="1"/>
    <col min="6" max="6" width="64.28125" style="0" customWidth="1"/>
    <col min="7" max="7" width="15.421875" style="0" bestFit="1" customWidth="1"/>
    <col min="8" max="8" width="18.421875" style="0" bestFit="1" customWidth="1"/>
    <col min="18" max="18" width="24.57421875" style="0" customWidth="1"/>
    <col min="19" max="19" width="14.57421875" style="0" customWidth="1"/>
    <col min="20" max="20" width="13.00390625" style="0" bestFit="1" customWidth="1"/>
    <col min="21" max="21" width="12.8515625" style="0" customWidth="1"/>
    <col min="22" max="22" width="12.57421875" style="0" bestFit="1" customWidth="1"/>
    <col min="23" max="23" width="12.28125" style="0" bestFit="1" customWidth="1"/>
  </cols>
  <sheetData>
    <row r="1" ht="12.75">
      <c r="S1" s="9"/>
    </row>
    <row r="2" spans="1:19" ht="24.75" customHeight="1">
      <c r="A2" s="119" t="s">
        <v>8</v>
      </c>
      <c r="B2" s="119"/>
      <c r="C2" s="119"/>
      <c r="D2" s="119"/>
      <c r="E2" s="119"/>
      <c r="S2" s="9"/>
    </row>
    <row r="3" spans="1:19" ht="24.75" customHeight="1">
      <c r="A3" s="119" t="s">
        <v>33</v>
      </c>
      <c r="B3" s="119"/>
      <c r="C3" s="119"/>
      <c r="D3" s="119"/>
      <c r="E3" s="119"/>
      <c r="S3" s="9"/>
    </row>
    <row r="4" spans="1:19" ht="24.75" customHeight="1">
      <c r="A4" s="36"/>
      <c r="B4" s="36"/>
      <c r="C4" s="36"/>
      <c r="D4" s="36"/>
      <c r="E4" s="36"/>
      <c r="S4" s="9"/>
    </row>
    <row r="5" spans="1:19" ht="24.75" customHeight="1">
      <c r="A5" s="115" t="s">
        <v>119</v>
      </c>
      <c r="B5" s="115" t="s">
        <v>32</v>
      </c>
      <c r="C5" s="117"/>
      <c r="D5" s="118"/>
      <c r="E5" s="34" t="s">
        <v>116</v>
      </c>
      <c r="F5" s="120" t="s">
        <v>135</v>
      </c>
      <c r="S5" s="9"/>
    </row>
    <row r="6" spans="1:19" ht="39.75" customHeight="1">
      <c r="A6" s="116"/>
      <c r="B6" s="23" t="s">
        <v>31</v>
      </c>
      <c r="C6" s="23" t="s">
        <v>34</v>
      </c>
      <c r="D6" s="23" t="s">
        <v>118</v>
      </c>
      <c r="E6" s="35" t="s">
        <v>117</v>
      </c>
      <c r="F6" s="121"/>
      <c r="S6" s="9"/>
    </row>
    <row r="7" spans="1:6" ht="24.75" customHeight="1">
      <c r="A7" s="22">
        <v>1</v>
      </c>
      <c r="B7" s="23">
        <v>2</v>
      </c>
      <c r="C7" s="22">
        <v>3</v>
      </c>
      <c r="D7" s="22">
        <v>4</v>
      </c>
      <c r="E7" s="98">
        <v>5</v>
      </c>
      <c r="F7" s="112">
        <v>6</v>
      </c>
    </row>
    <row r="8" spans="1:19" ht="24.75" customHeight="1">
      <c r="A8" s="25"/>
      <c r="B8" s="24"/>
      <c r="C8" s="25"/>
      <c r="D8" s="25"/>
      <c r="E8" s="99"/>
      <c r="F8" s="110"/>
      <c r="S8" s="8"/>
    </row>
    <row r="9" spans="1:19" ht="24.75" customHeight="1">
      <c r="A9" s="43" t="s">
        <v>35</v>
      </c>
      <c r="B9" s="26"/>
      <c r="C9" s="41"/>
      <c r="D9" s="41"/>
      <c r="E9" s="51"/>
      <c r="F9" s="110"/>
      <c r="S9" s="8"/>
    </row>
    <row r="10" spans="1:19" ht="24.75" customHeight="1">
      <c r="A10" s="40" t="s">
        <v>109</v>
      </c>
      <c r="B10" s="57">
        <f>+B11</f>
        <v>1636582000</v>
      </c>
      <c r="C10" s="57">
        <f>+C11</f>
        <v>2897266492</v>
      </c>
      <c r="D10" s="60">
        <f aca="true" t="shared" si="0" ref="D10:D15">+C10/B10</f>
        <v>1.7703155063418758</v>
      </c>
      <c r="E10" s="100">
        <f>+E11</f>
        <v>1260684492</v>
      </c>
      <c r="F10" s="110"/>
      <c r="S10" s="8"/>
    </row>
    <row r="11" spans="1:19" ht="24.75" customHeight="1">
      <c r="A11" s="27" t="s">
        <v>5</v>
      </c>
      <c r="B11" s="28">
        <v>1636582000</v>
      </c>
      <c r="C11" s="29">
        <v>2897266492</v>
      </c>
      <c r="D11" s="61">
        <f t="shared" si="0"/>
        <v>1.7703155063418758</v>
      </c>
      <c r="E11" s="101">
        <f>+C11-B11</f>
        <v>1260684492</v>
      </c>
      <c r="F11" s="110"/>
      <c r="S11" s="8"/>
    </row>
    <row r="12" spans="1:19" ht="24.75" customHeight="1">
      <c r="A12" s="54" t="s">
        <v>115</v>
      </c>
      <c r="B12" s="55">
        <v>353000000</v>
      </c>
      <c r="C12" s="56">
        <v>749176700</v>
      </c>
      <c r="D12" s="62">
        <f t="shared" si="0"/>
        <v>2.122313597733711</v>
      </c>
      <c r="E12" s="51">
        <f>+C12-B12</f>
        <v>396176700</v>
      </c>
      <c r="F12" s="110"/>
      <c r="S12" s="8"/>
    </row>
    <row r="13" spans="1:19" ht="24.75" customHeight="1">
      <c r="A13" s="54" t="s">
        <v>3</v>
      </c>
      <c r="B13" s="55">
        <v>378929000</v>
      </c>
      <c r="C13" s="56">
        <v>1185494492</v>
      </c>
      <c r="D13" s="62">
        <f t="shared" si="0"/>
        <v>3.1285398900585597</v>
      </c>
      <c r="E13" s="51">
        <f>+C13-B13</f>
        <v>806565492</v>
      </c>
      <c r="F13" s="110"/>
      <c r="S13" s="8"/>
    </row>
    <row r="14" spans="1:19" ht="24.75" customHeight="1">
      <c r="A14" s="54" t="s">
        <v>114</v>
      </c>
      <c r="B14" s="55">
        <v>659653000</v>
      </c>
      <c r="C14" s="56">
        <v>666321300</v>
      </c>
      <c r="D14" s="62">
        <f t="shared" si="0"/>
        <v>1.0101087996264704</v>
      </c>
      <c r="E14" s="51">
        <f>+C14-B14</f>
        <v>6668300</v>
      </c>
      <c r="F14" s="110"/>
      <c r="S14" s="8"/>
    </row>
    <row r="15" spans="1:19" ht="24.75" customHeight="1">
      <c r="A15" s="54" t="s">
        <v>2</v>
      </c>
      <c r="B15" s="55">
        <v>245000000</v>
      </c>
      <c r="C15" s="56">
        <v>296274000</v>
      </c>
      <c r="D15" s="62">
        <f t="shared" si="0"/>
        <v>1.2092816326530613</v>
      </c>
      <c r="E15" s="51">
        <f>+C15-B15</f>
        <v>51274000</v>
      </c>
      <c r="F15" s="110"/>
      <c r="S15" s="8"/>
    </row>
    <row r="16" spans="1:19" ht="24.75" customHeight="1">
      <c r="A16" s="43"/>
      <c r="B16" s="26"/>
      <c r="C16" s="41"/>
      <c r="D16" s="63"/>
      <c r="E16" s="51"/>
      <c r="F16" s="110"/>
      <c r="S16" s="8"/>
    </row>
    <row r="17" spans="1:19" ht="24.75" customHeight="1">
      <c r="A17" s="40" t="s">
        <v>110</v>
      </c>
      <c r="B17" s="58">
        <f>+B18</f>
        <v>4423830000</v>
      </c>
      <c r="C17" s="58">
        <f>+C18</f>
        <v>3827633050</v>
      </c>
      <c r="D17" s="60">
        <f>+C17/B17</f>
        <v>0.865230592043546</v>
      </c>
      <c r="E17" s="102">
        <f>+E18</f>
        <v>-596196950</v>
      </c>
      <c r="F17" s="110"/>
      <c r="S17" s="8"/>
    </row>
    <row r="18" spans="1:19" ht="24.75" customHeight="1">
      <c r="A18" s="44" t="s">
        <v>111</v>
      </c>
      <c r="B18" s="59">
        <f>SUM(B19:B20)</f>
        <v>4423830000</v>
      </c>
      <c r="C18" s="59">
        <f>SUM(C19:C20)</f>
        <v>3827633050</v>
      </c>
      <c r="D18" s="64">
        <f>+C18/B18</f>
        <v>0.865230592043546</v>
      </c>
      <c r="E18" s="103">
        <f>SUM(E19:E20)</f>
        <v>-596196950</v>
      </c>
      <c r="F18" s="110"/>
      <c r="S18" s="8"/>
    </row>
    <row r="19" spans="1:19" ht="24.75" customHeight="1">
      <c r="A19" s="52" t="s">
        <v>112</v>
      </c>
      <c r="B19" s="42">
        <v>3455730000</v>
      </c>
      <c r="C19" s="51">
        <v>3080633050</v>
      </c>
      <c r="D19" s="62">
        <f>+C19/B19</f>
        <v>0.8914565229343727</v>
      </c>
      <c r="E19" s="51">
        <f>+C19-B19</f>
        <v>-375096950</v>
      </c>
      <c r="F19" s="110"/>
      <c r="S19" s="8"/>
    </row>
    <row r="20" spans="1:19" ht="24.75" customHeight="1">
      <c r="A20" s="52" t="s">
        <v>113</v>
      </c>
      <c r="B20" s="42">
        <v>968100000</v>
      </c>
      <c r="C20" s="51">
        <v>747000000</v>
      </c>
      <c r="D20" s="62">
        <f>+C20/B20</f>
        <v>0.7716145026340254</v>
      </c>
      <c r="E20" s="51">
        <f>+C20-B20</f>
        <v>-221100000</v>
      </c>
      <c r="F20" s="110"/>
      <c r="S20" s="8"/>
    </row>
    <row r="21" spans="1:19" ht="24.75" customHeight="1">
      <c r="A21" s="43"/>
      <c r="B21" s="26"/>
      <c r="C21" s="41"/>
      <c r="D21" s="63"/>
      <c r="E21" s="51"/>
      <c r="F21" s="110"/>
      <c r="S21" s="8"/>
    </row>
    <row r="22" spans="1:19" ht="24.75" customHeight="1">
      <c r="A22" s="44" t="s">
        <v>36</v>
      </c>
      <c r="B22" s="53">
        <f>+B23+B43+B56+B58+B66+B68</f>
        <v>21010207900</v>
      </c>
      <c r="C22" s="53">
        <f>+C23+C43+C56+C58+C66+C68</f>
        <v>9913407560</v>
      </c>
      <c r="D22" s="65">
        <f>+C22/B22</f>
        <v>0.47183767086854955</v>
      </c>
      <c r="E22" s="104">
        <f>+E23+E43+E56+E58+E66+E68</f>
        <v>-11096800340</v>
      </c>
      <c r="F22" s="110"/>
      <c r="S22" s="8"/>
    </row>
    <row r="23" spans="1:19" ht="24.75" customHeight="1">
      <c r="A23" s="45" t="s">
        <v>37</v>
      </c>
      <c r="B23" s="50">
        <f>SUM(B24:B42)</f>
        <v>3296500000</v>
      </c>
      <c r="C23" s="50">
        <f>SUM(C24:C42)</f>
        <v>1790731549</v>
      </c>
      <c r="D23" s="66">
        <f>+C23/B23</f>
        <v>0.543222068557561</v>
      </c>
      <c r="E23" s="96">
        <f>SUM(E24:E42)</f>
        <v>-1505768451</v>
      </c>
      <c r="F23" s="110"/>
      <c r="S23" s="8"/>
    </row>
    <row r="24" spans="1:19" ht="34.5" customHeight="1">
      <c r="A24" s="46" t="s">
        <v>38</v>
      </c>
      <c r="B24" s="42">
        <v>31180000</v>
      </c>
      <c r="C24" s="51">
        <v>21714500</v>
      </c>
      <c r="D24" s="62">
        <f>+C24/B24</f>
        <v>0.6964239897370109</v>
      </c>
      <c r="E24" s="51">
        <f>+C24-B24</f>
        <v>-9465500</v>
      </c>
      <c r="F24" s="113" t="s">
        <v>136</v>
      </c>
      <c r="S24" s="8"/>
    </row>
    <row r="25" spans="1:19" ht="34.5" customHeight="1">
      <c r="A25" s="46" t="s">
        <v>39</v>
      </c>
      <c r="B25" s="42">
        <v>604000000</v>
      </c>
      <c r="C25" s="51">
        <v>424484635</v>
      </c>
      <c r="D25" s="62">
        <f aca="true" t="shared" si="1" ref="D25:D42">+C25/B25</f>
        <v>0.702789130794702</v>
      </c>
      <c r="E25" s="51">
        <f aca="true" t="shared" si="2" ref="E25:E42">+C25-B25</f>
        <v>-179515365</v>
      </c>
      <c r="F25" s="113" t="s">
        <v>136</v>
      </c>
      <c r="S25" s="8"/>
    </row>
    <row r="26" spans="1:19" ht="34.5" customHeight="1">
      <c r="A26" s="46" t="s">
        <v>40</v>
      </c>
      <c r="B26" s="42">
        <v>323000000</v>
      </c>
      <c r="C26" s="51">
        <v>225320722</v>
      </c>
      <c r="D26" s="62">
        <f t="shared" si="1"/>
        <v>0.6975873746130031</v>
      </c>
      <c r="E26" s="51">
        <f t="shared" si="2"/>
        <v>-97679278</v>
      </c>
      <c r="F26" s="113" t="s">
        <v>137</v>
      </c>
      <c r="S26" s="8"/>
    </row>
    <row r="27" spans="1:19" ht="34.5" customHeight="1">
      <c r="A27" s="46" t="s">
        <v>41</v>
      </c>
      <c r="B27" s="42">
        <v>12620000</v>
      </c>
      <c r="C27" s="51">
        <v>9709100</v>
      </c>
      <c r="D27" s="62">
        <f t="shared" si="1"/>
        <v>0.7693423137876386</v>
      </c>
      <c r="E27" s="51">
        <f t="shared" si="2"/>
        <v>-2910900</v>
      </c>
      <c r="F27" s="113" t="s">
        <v>136</v>
      </c>
      <c r="S27" s="8"/>
    </row>
    <row r="28" spans="1:19" ht="34.5" customHeight="1">
      <c r="A28" s="46" t="s">
        <v>42</v>
      </c>
      <c r="B28" s="42">
        <v>208700000</v>
      </c>
      <c r="C28" s="51">
        <v>140062000</v>
      </c>
      <c r="D28" s="62">
        <f t="shared" si="1"/>
        <v>0.6711164350742693</v>
      </c>
      <c r="E28" s="51">
        <f t="shared" si="2"/>
        <v>-68638000</v>
      </c>
      <c r="F28" s="113" t="s">
        <v>136</v>
      </c>
      <c r="S28" s="8"/>
    </row>
    <row r="29" spans="1:19" ht="34.5" customHeight="1">
      <c r="A29" s="46" t="s">
        <v>43</v>
      </c>
      <c r="B29" s="42">
        <v>65000000</v>
      </c>
      <c r="C29" s="51">
        <v>40820000</v>
      </c>
      <c r="D29" s="62">
        <f t="shared" si="1"/>
        <v>0.628</v>
      </c>
      <c r="E29" s="51">
        <f t="shared" si="2"/>
        <v>-24180000</v>
      </c>
      <c r="F29" s="113" t="s">
        <v>136</v>
      </c>
      <c r="S29" s="8"/>
    </row>
    <row r="30" spans="1:19" ht="34.5" customHeight="1">
      <c r="A30" s="46" t="s">
        <v>44</v>
      </c>
      <c r="B30" s="42">
        <v>20000000</v>
      </c>
      <c r="C30" s="51">
        <v>10196300</v>
      </c>
      <c r="D30" s="62">
        <f t="shared" si="1"/>
        <v>0.509815</v>
      </c>
      <c r="E30" s="51">
        <f t="shared" si="2"/>
        <v>-9803700</v>
      </c>
      <c r="F30" s="113" t="s">
        <v>136</v>
      </c>
      <c r="S30" s="8"/>
    </row>
    <row r="31" spans="1:19" ht="34.5" customHeight="1">
      <c r="A31" s="46" t="s">
        <v>45</v>
      </c>
      <c r="B31" s="42">
        <v>100000000</v>
      </c>
      <c r="C31" s="51">
        <v>64305000</v>
      </c>
      <c r="D31" s="62">
        <f t="shared" si="1"/>
        <v>0.64305</v>
      </c>
      <c r="E31" s="51">
        <f t="shared" si="2"/>
        <v>-35695000</v>
      </c>
      <c r="F31" s="113" t="s">
        <v>136</v>
      </c>
      <c r="S31" s="8"/>
    </row>
    <row r="32" spans="1:19" ht="34.5" customHeight="1">
      <c r="A32" s="46" t="s">
        <v>46</v>
      </c>
      <c r="B32" s="42">
        <v>155000000</v>
      </c>
      <c r="C32" s="51">
        <v>74780000</v>
      </c>
      <c r="D32" s="62">
        <f t="shared" si="1"/>
        <v>0.4824516129032258</v>
      </c>
      <c r="E32" s="51">
        <f t="shared" si="2"/>
        <v>-80220000</v>
      </c>
      <c r="F32" s="113" t="s">
        <v>136</v>
      </c>
      <c r="S32" s="8"/>
    </row>
    <row r="33" spans="1:19" ht="34.5" customHeight="1">
      <c r="A33" s="46" t="s">
        <v>47</v>
      </c>
      <c r="B33" s="42">
        <v>10000000</v>
      </c>
      <c r="C33" s="51">
        <v>6716000</v>
      </c>
      <c r="D33" s="62">
        <f t="shared" si="1"/>
        <v>0.6716</v>
      </c>
      <c r="E33" s="51">
        <f t="shared" si="2"/>
        <v>-3284000</v>
      </c>
      <c r="F33" s="113" t="s">
        <v>136</v>
      </c>
      <c r="S33" s="8"/>
    </row>
    <row r="34" spans="1:19" ht="34.5" customHeight="1">
      <c r="A34" s="47" t="s">
        <v>48</v>
      </c>
      <c r="B34" s="42">
        <v>43000000</v>
      </c>
      <c r="C34" s="51">
        <v>25580600</v>
      </c>
      <c r="D34" s="62">
        <f t="shared" si="1"/>
        <v>0.5948976744186046</v>
      </c>
      <c r="E34" s="51">
        <f t="shared" si="2"/>
        <v>-17419400</v>
      </c>
      <c r="F34" s="113" t="s">
        <v>136</v>
      </c>
      <c r="S34" s="8"/>
    </row>
    <row r="35" spans="1:19" ht="34.5" customHeight="1">
      <c r="A35" s="46" t="s">
        <v>49</v>
      </c>
      <c r="B35" s="42">
        <v>35000000</v>
      </c>
      <c r="C35" s="51">
        <v>17781800</v>
      </c>
      <c r="D35" s="62">
        <f t="shared" si="1"/>
        <v>0.5080514285714286</v>
      </c>
      <c r="E35" s="51">
        <f t="shared" si="2"/>
        <v>-17218200</v>
      </c>
      <c r="F35" s="113" t="s">
        <v>136</v>
      </c>
      <c r="S35" s="8"/>
    </row>
    <row r="36" spans="1:19" ht="34.5" customHeight="1">
      <c r="A36" s="46" t="s">
        <v>50</v>
      </c>
      <c r="B36" s="42">
        <v>134900000</v>
      </c>
      <c r="C36" s="51">
        <v>92247250</v>
      </c>
      <c r="D36" s="62">
        <f t="shared" si="1"/>
        <v>0.6838194959229058</v>
      </c>
      <c r="E36" s="51">
        <f t="shared" si="2"/>
        <v>-42652750</v>
      </c>
      <c r="F36" s="113" t="s">
        <v>136</v>
      </c>
      <c r="S36" s="8"/>
    </row>
    <row r="37" spans="1:19" ht="34.5" customHeight="1">
      <c r="A37" s="46" t="s">
        <v>51</v>
      </c>
      <c r="B37" s="42">
        <v>582760500</v>
      </c>
      <c r="C37" s="51">
        <v>155934396</v>
      </c>
      <c r="D37" s="62">
        <f t="shared" si="1"/>
        <v>0.2675788698787924</v>
      </c>
      <c r="E37" s="51">
        <f t="shared" si="2"/>
        <v>-426826104</v>
      </c>
      <c r="F37" s="113" t="s">
        <v>136</v>
      </c>
      <c r="G37" s="97"/>
      <c r="S37" s="8"/>
    </row>
    <row r="38" spans="1:19" ht="34.5" customHeight="1">
      <c r="A38" s="46" t="s">
        <v>52</v>
      </c>
      <c r="B38" s="42">
        <v>116775000</v>
      </c>
      <c r="C38" s="51">
        <v>49829000</v>
      </c>
      <c r="D38" s="62">
        <f t="shared" si="1"/>
        <v>0.4267094840505245</v>
      </c>
      <c r="E38" s="51">
        <f t="shared" si="2"/>
        <v>-66946000</v>
      </c>
      <c r="F38" s="113" t="s">
        <v>136</v>
      </c>
      <c r="G38" s="97"/>
      <c r="S38" s="8"/>
    </row>
    <row r="39" spans="1:19" ht="34.5" customHeight="1">
      <c r="A39" s="46" t="s">
        <v>53</v>
      </c>
      <c r="B39" s="42">
        <v>325277500</v>
      </c>
      <c r="C39" s="51">
        <v>91242000</v>
      </c>
      <c r="D39" s="62">
        <f t="shared" si="1"/>
        <v>0.2805051071777175</v>
      </c>
      <c r="E39" s="51">
        <f t="shared" si="2"/>
        <v>-234035500</v>
      </c>
      <c r="F39" s="113" t="s">
        <v>136</v>
      </c>
      <c r="G39" s="97"/>
      <c r="S39" s="8"/>
    </row>
    <row r="40" spans="1:21" ht="34.5" customHeight="1">
      <c r="A40" s="46" t="s">
        <v>54</v>
      </c>
      <c r="B40" s="42">
        <v>326937000</v>
      </c>
      <c r="C40" s="51">
        <v>231612246</v>
      </c>
      <c r="D40" s="62">
        <f t="shared" si="1"/>
        <v>0.7084308169463842</v>
      </c>
      <c r="E40" s="51">
        <f t="shared" si="2"/>
        <v>-95324754</v>
      </c>
      <c r="F40" s="114" t="s">
        <v>138</v>
      </c>
      <c r="G40" s="91"/>
      <c r="U40" s="8"/>
    </row>
    <row r="41" spans="1:19" ht="34.5" customHeight="1">
      <c r="A41" s="46" t="s">
        <v>55</v>
      </c>
      <c r="B41" s="42">
        <v>123000000</v>
      </c>
      <c r="C41" s="51">
        <v>70521000</v>
      </c>
      <c r="D41" s="62">
        <f t="shared" si="1"/>
        <v>0.5733414634146341</v>
      </c>
      <c r="E41" s="51">
        <f t="shared" si="2"/>
        <v>-52479000</v>
      </c>
      <c r="F41" s="113" t="s">
        <v>140</v>
      </c>
      <c r="G41" s="97"/>
      <c r="S41" s="8"/>
    </row>
    <row r="42" spans="1:19" ht="34.5" customHeight="1">
      <c r="A42" s="46" t="s">
        <v>56</v>
      </c>
      <c r="B42" s="42">
        <v>79350000</v>
      </c>
      <c r="C42" s="51">
        <v>37875000</v>
      </c>
      <c r="D42" s="62">
        <f t="shared" si="1"/>
        <v>0.4773156899810964</v>
      </c>
      <c r="E42" s="51">
        <f t="shared" si="2"/>
        <v>-41475000</v>
      </c>
      <c r="F42" s="113" t="s">
        <v>141</v>
      </c>
      <c r="G42" s="97"/>
      <c r="S42" s="8"/>
    </row>
    <row r="43" spans="1:19" ht="34.5" customHeight="1">
      <c r="A43" s="45" t="s">
        <v>57</v>
      </c>
      <c r="B43" s="50">
        <f>SUM(B44:B55)</f>
        <v>12369704500</v>
      </c>
      <c r="C43" s="50">
        <f>SUM(C44:C55)</f>
        <v>5530744447</v>
      </c>
      <c r="D43" s="66">
        <f>+C43/B43</f>
        <v>0.4471201755062136</v>
      </c>
      <c r="E43" s="96">
        <f>SUM(E44:E55)</f>
        <v>-6838960053</v>
      </c>
      <c r="F43" s="113"/>
      <c r="G43" s="97"/>
      <c r="S43" s="8"/>
    </row>
    <row r="44" spans="1:19" ht="34.5" customHeight="1">
      <c r="A44" s="46" t="s">
        <v>108</v>
      </c>
      <c r="B44" s="42">
        <v>11337035000</v>
      </c>
      <c r="C44" s="51">
        <v>5215382500</v>
      </c>
      <c r="D44" s="62">
        <f>+C44/B44</f>
        <v>0.4600305547261696</v>
      </c>
      <c r="E44" s="51">
        <f>+C44-B44</f>
        <v>-6121652500</v>
      </c>
      <c r="F44" s="113" t="s">
        <v>136</v>
      </c>
      <c r="S44" s="8"/>
    </row>
    <row r="45" spans="1:19" ht="34.5" customHeight="1">
      <c r="A45" s="46" t="s">
        <v>58</v>
      </c>
      <c r="B45" s="42">
        <v>24300000</v>
      </c>
      <c r="C45" s="51">
        <v>21000000</v>
      </c>
      <c r="D45" s="62">
        <f aca="true" t="shared" si="3" ref="D45:D55">+C45/B45</f>
        <v>0.8641975308641975</v>
      </c>
      <c r="E45" s="51">
        <f aca="true" t="shared" si="4" ref="E45:E55">+C45-B45</f>
        <v>-3300000</v>
      </c>
      <c r="F45" s="113" t="s">
        <v>136</v>
      </c>
      <c r="S45" s="8"/>
    </row>
    <row r="46" spans="1:19" ht="34.5" customHeight="1">
      <c r="A46" s="46" t="s">
        <v>59</v>
      </c>
      <c r="B46" s="42">
        <v>32900000</v>
      </c>
      <c r="C46" s="51">
        <v>0</v>
      </c>
      <c r="D46" s="62">
        <f t="shared" si="3"/>
        <v>0</v>
      </c>
      <c r="E46" s="51">
        <f t="shared" si="4"/>
        <v>-32900000</v>
      </c>
      <c r="F46" s="113" t="s">
        <v>136</v>
      </c>
      <c r="S46" s="8"/>
    </row>
    <row r="47" spans="1:19" ht="34.5" customHeight="1">
      <c r="A47" s="46" t="s">
        <v>60</v>
      </c>
      <c r="B47" s="42">
        <v>385240000</v>
      </c>
      <c r="C47" s="51">
        <v>78000000</v>
      </c>
      <c r="D47" s="62">
        <f t="shared" si="3"/>
        <v>0.20247118679264875</v>
      </c>
      <c r="E47" s="51">
        <f t="shared" si="4"/>
        <v>-307240000</v>
      </c>
      <c r="F47" s="113" t="s">
        <v>136</v>
      </c>
      <c r="S47" s="8"/>
    </row>
    <row r="48" spans="1:19" ht="34.5" customHeight="1">
      <c r="A48" s="46" t="s">
        <v>61</v>
      </c>
      <c r="B48" s="42">
        <v>150000000</v>
      </c>
      <c r="C48" s="51">
        <v>30575500</v>
      </c>
      <c r="D48" s="62">
        <f t="shared" si="3"/>
        <v>0.20383666666666667</v>
      </c>
      <c r="E48" s="51">
        <f t="shared" si="4"/>
        <v>-119424500</v>
      </c>
      <c r="F48" s="113" t="s">
        <v>136</v>
      </c>
      <c r="S48" s="8"/>
    </row>
    <row r="49" spans="1:19" ht="34.5" customHeight="1">
      <c r="A49" s="46" t="s">
        <v>62</v>
      </c>
      <c r="B49" s="42">
        <v>39450000</v>
      </c>
      <c r="C49" s="51">
        <v>16136600</v>
      </c>
      <c r="D49" s="62">
        <f t="shared" si="3"/>
        <v>0.40903929024081115</v>
      </c>
      <c r="E49" s="51">
        <f t="shared" si="4"/>
        <v>-23313400</v>
      </c>
      <c r="F49" s="113" t="s">
        <v>136</v>
      </c>
      <c r="S49" s="8"/>
    </row>
    <row r="50" spans="1:19" ht="34.5" customHeight="1">
      <c r="A50" s="46" t="s">
        <v>63</v>
      </c>
      <c r="B50" s="42">
        <v>144200000</v>
      </c>
      <c r="C50" s="51">
        <v>62191847</v>
      </c>
      <c r="D50" s="62">
        <f t="shared" si="3"/>
        <v>0.43128881414701803</v>
      </c>
      <c r="E50" s="51">
        <f t="shared" si="4"/>
        <v>-82008153</v>
      </c>
      <c r="F50" s="113" t="s">
        <v>136</v>
      </c>
      <c r="S50" s="8"/>
    </row>
    <row r="51" spans="1:19" ht="34.5" customHeight="1">
      <c r="A51" s="46" t="s">
        <v>64</v>
      </c>
      <c r="B51" s="42">
        <v>30029500</v>
      </c>
      <c r="C51" s="51">
        <v>8309000</v>
      </c>
      <c r="D51" s="62">
        <f t="shared" si="3"/>
        <v>0.2766945836594016</v>
      </c>
      <c r="E51" s="51">
        <f t="shared" si="4"/>
        <v>-21720500</v>
      </c>
      <c r="F51" s="113" t="s">
        <v>136</v>
      </c>
      <c r="S51" s="8"/>
    </row>
    <row r="52" spans="1:19" ht="34.5" customHeight="1">
      <c r="A52" s="46" t="s">
        <v>65</v>
      </c>
      <c r="B52" s="42">
        <v>14700000</v>
      </c>
      <c r="C52" s="51">
        <v>5506000</v>
      </c>
      <c r="D52" s="62">
        <f t="shared" si="3"/>
        <v>0.3745578231292517</v>
      </c>
      <c r="E52" s="51">
        <f t="shared" si="4"/>
        <v>-9194000</v>
      </c>
      <c r="F52" s="113" t="s">
        <v>136</v>
      </c>
      <c r="S52" s="8"/>
    </row>
    <row r="53" spans="1:19" ht="34.5" customHeight="1">
      <c r="A53" s="46" t="s">
        <v>66</v>
      </c>
      <c r="B53" s="42">
        <v>5000000</v>
      </c>
      <c r="C53" s="51">
        <v>1000000</v>
      </c>
      <c r="D53" s="62">
        <f t="shared" si="3"/>
        <v>0.2</v>
      </c>
      <c r="E53" s="51">
        <f t="shared" si="4"/>
        <v>-4000000</v>
      </c>
      <c r="F53" s="113" t="s">
        <v>136</v>
      </c>
      <c r="S53" s="8"/>
    </row>
    <row r="54" spans="1:19" ht="34.5" customHeight="1">
      <c r="A54" s="46" t="s">
        <v>67</v>
      </c>
      <c r="B54" s="42">
        <v>15000000</v>
      </c>
      <c r="C54" s="51">
        <v>8065000</v>
      </c>
      <c r="D54" s="62">
        <f t="shared" si="3"/>
        <v>0.5376666666666666</v>
      </c>
      <c r="E54" s="51">
        <f t="shared" si="4"/>
        <v>-6935000</v>
      </c>
      <c r="F54" s="113" t="s">
        <v>136</v>
      </c>
      <c r="S54" s="8"/>
    </row>
    <row r="55" spans="1:19" ht="34.5" customHeight="1">
      <c r="A55" s="46" t="s">
        <v>68</v>
      </c>
      <c r="B55" s="42">
        <v>191850000</v>
      </c>
      <c r="C55" s="51">
        <v>84578000</v>
      </c>
      <c r="D55" s="62">
        <f t="shared" si="3"/>
        <v>0.44085483450612456</v>
      </c>
      <c r="E55" s="51">
        <f t="shared" si="4"/>
        <v>-107272000</v>
      </c>
      <c r="F55" s="113" t="s">
        <v>139</v>
      </c>
      <c r="S55" s="8"/>
    </row>
    <row r="56" spans="1:19" ht="34.5" customHeight="1">
      <c r="A56" s="45" t="s">
        <v>69</v>
      </c>
      <c r="B56" s="50">
        <f>+B57</f>
        <v>100020000</v>
      </c>
      <c r="C56" s="50">
        <f>+C57</f>
        <v>0</v>
      </c>
      <c r="D56" s="66">
        <f aca="true" t="shared" si="5" ref="D56:D64">+C56/B56</f>
        <v>0</v>
      </c>
      <c r="E56" s="96">
        <f>+E57</f>
        <v>-100020000</v>
      </c>
      <c r="F56" s="113"/>
      <c r="S56" s="8"/>
    </row>
    <row r="57" spans="1:19" ht="34.5" customHeight="1">
      <c r="A57" s="46" t="s">
        <v>70</v>
      </c>
      <c r="B57" s="42">
        <v>100020000</v>
      </c>
      <c r="C57" s="51">
        <v>0</v>
      </c>
      <c r="D57" s="62">
        <f t="shared" si="5"/>
        <v>0</v>
      </c>
      <c r="E57" s="51">
        <f>+C57-B57</f>
        <v>-100020000</v>
      </c>
      <c r="F57" s="113" t="s">
        <v>136</v>
      </c>
      <c r="S57" s="8"/>
    </row>
    <row r="58" spans="1:19" ht="34.5" customHeight="1">
      <c r="A58" s="45" t="s">
        <v>71</v>
      </c>
      <c r="B58" s="50">
        <f>SUM(B59:B65)</f>
        <v>578162000</v>
      </c>
      <c r="C58" s="50">
        <f>SUM(C59:C65)</f>
        <v>303490095</v>
      </c>
      <c r="D58" s="66">
        <f t="shared" si="5"/>
        <v>0.5249222449763216</v>
      </c>
      <c r="E58" s="96">
        <f>SUM(E59:E65)</f>
        <v>-274671905</v>
      </c>
      <c r="F58" s="113"/>
      <c r="S58" s="8"/>
    </row>
    <row r="59" spans="1:19" ht="34.5" customHeight="1">
      <c r="A59" s="46" t="s">
        <v>72</v>
      </c>
      <c r="B59" s="42">
        <v>20050000</v>
      </c>
      <c r="C59" s="51">
        <v>20050000</v>
      </c>
      <c r="D59" s="62">
        <f t="shared" si="5"/>
        <v>1</v>
      </c>
      <c r="E59" s="51">
        <f>+C59-B59</f>
        <v>0</v>
      </c>
      <c r="F59" s="113" t="s">
        <v>136</v>
      </c>
      <c r="S59" s="8"/>
    </row>
    <row r="60" spans="1:19" ht="34.5" customHeight="1">
      <c r="A60" s="46" t="s">
        <v>73</v>
      </c>
      <c r="B60" s="42">
        <v>17225000</v>
      </c>
      <c r="C60" s="51">
        <v>12374167</v>
      </c>
      <c r="D60" s="62">
        <f t="shared" si="5"/>
        <v>0.7183841509433962</v>
      </c>
      <c r="E60" s="51">
        <f aca="true" t="shared" si="6" ref="E60:E65">+C60-B60</f>
        <v>-4850833</v>
      </c>
      <c r="F60" s="113" t="s">
        <v>136</v>
      </c>
      <c r="S60" s="8"/>
    </row>
    <row r="61" spans="1:19" ht="34.5" customHeight="1">
      <c r="A61" s="46" t="s">
        <v>74</v>
      </c>
      <c r="B61" s="42">
        <v>23200000</v>
      </c>
      <c r="C61" s="51">
        <v>22252500</v>
      </c>
      <c r="D61" s="62">
        <f t="shared" si="5"/>
        <v>0.9591594827586207</v>
      </c>
      <c r="E61" s="51">
        <f t="shared" si="6"/>
        <v>-947500</v>
      </c>
      <c r="F61" s="113" t="s">
        <v>136</v>
      </c>
      <c r="S61" s="8"/>
    </row>
    <row r="62" spans="1:19" ht="34.5" customHeight="1">
      <c r="A62" s="46" t="s">
        <v>75</v>
      </c>
      <c r="B62" s="42">
        <v>94375000</v>
      </c>
      <c r="C62" s="51">
        <v>48642500</v>
      </c>
      <c r="D62" s="62">
        <f t="shared" si="5"/>
        <v>0.5154172185430463</v>
      </c>
      <c r="E62" s="51">
        <f t="shared" si="6"/>
        <v>-45732500</v>
      </c>
      <c r="F62" s="113" t="s">
        <v>142</v>
      </c>
      <c r="S62" s="8"/>
    </row>
    <row r="63" spans="1:19" ht="34.5" customHeight="1">
      <c r="A63" s="46" t="s">
        <v>76</v>
      </c>
      <c r="B63" s="42">
        <v>275375000</v>
      </c>
      <c r="C63" s="51">
        <v>135508378</v>
      </c>
      <c r="D63" s="62">
        <f t="shared" si="5"/>
        <v>0.4920867108488425</v>
      </c>
      <c r="E63" s="51">
        <f t="shared" si="6"/>
        <v>-139866622</v>
      </c>
      <c r="F63" s="113" t="s">
        <v>142</v>
      </c>
      <c r="S63" s="8"/>
    </row>
    <row r="64" spans="1:19" ht="34.5" customHeight="1">
      <c r="A64" s="46" t="s">
        <v>77</v>
      </c>
      <c r="B64" s="42">
        <v>147937000</v>
      </c>
      <c r="C64" s="51">
        <v>64662550</v>
      </c>
      <c r="D64" s="62">
        <f t="shared" si="5"/>
        <v>0.437095182408728</v>
      </c>
      <c r="E64" s="51">
        <f t="shared" si="6"/>
        <v>-83274450</v>
      </c>
      <c r="F64" s="113" t="s">
        <v>142</v>
      </c>
      <c r="S64" s="8"/>
    </row>
    <row r="65" spans="1:19" ht="34.5" customHeight="1">
      <c r="A65" s="46" t="s">
        <v>78</v>
      </c>
      <c r="B65" s="42">
        <v>0</v>
      </c>
      <c r="C65" s="51">
        <v>0</v>
      </c>
      <c r="D65" s="62"/>
      <c r="E65" s="51">
        <f t="shared" si="6"/>
        <v>0</v>
      </c>
      <c r="F65" s="113"/>
      <c r="S65" s="8"/>
    </row>
    <row r="66" spans="1:19" ht="34.5" customHeight="1">
      <c r="A66" s="45" t="s">
        <v>79</v>
      </c>
      <c r="B66" s="50">
        <f>+B67</f>
        <v>125812500</v>
      </c>
      <c r="C66" s="50">
        <f>+C67</f>
        <v>111124500</v>
      </c>
      <c r="D66" s="66">
        <f>+C66/B66</f>
        <v>0.8832548435171386</v>
      </c>
      <c r="E66" s="96">
        <f>+E67</f>
        <v>-14688000</v>
      </c>
      <c r="F66" s="113"/>
      <c r="S66" s="8"/>
    </row>
    <row r="67" spans="1:19" ht="34.5" customHeight="1">
      <c r="A67" s="46" t="s">
        <v>80</v>
      </c>
      <c r="B67" s="42">
        <v>125812500</v>
      </c>
      <c r="C67" s="51">
        <v>111124500</v>
      </c>
      <c r="D67" s="62">
        <f>+C67/B67</f>
        <v>0.8832548435171386</v>
      </c>
      <c r="E67" s="51">
        <f>+C67-B67</f>
        <v>-14688000</v>
      </c>
      <c r="F67" s="113" t="s">
        <v>136</v>
      </c>
      <c r="S67" s="8"/>
    </row>
    <row r="68" spans="1:19" ht="34.5" customHeight="1">
      <c r="A68" s="45" t="s">
        <v>81</v>
      </c>
      <c r="B68" s="50">
        <f>SUM(B69:B95)</f>
        <v>4540008900</v>
      </c>
      <c r="C68" s="50">
        <f>SUM(C69:C95)</f>
        <v>2177316969</v>
      </c>
      <c r="D68" s="66">
        <f>+C68/B68</f>
        <v>0.47958429530831975</v>
      </c>
      <c r="E68" s="96">
        <f>SUM(E69:E95)</f>
        <v>-2362691931</v>
      </c>
      <c r="F68" s="113"/>
      <c r="S68" s="8"/>
    </row>
    <row r="69" spans="1:19" ht="34.5" customHeight="1">
      <c r="A69" s="46" t="s">
        <v>82</v>
      </c>
      <c r="B69" s="42">
        <v>182000000</v>
      </c>
      <c r="C69" s="51">
        <v>73748933</v>
      </c>
      <c r="D69" s="62">
        <f>+C69/B69</f>
        <v>0.4052139175824176</v>
      </c>
      <c r="E69" s="51">
        <f>+C69-B69</f>
        <v>-108251067</v>
      </c>
      <c r="F69" s="113" t="s">
        <v>140</v>
      </c>
      <c r="S69" s="8"/>
    </row>
    <row r="70" spans="1:19" ht="34.5" customHeight="1">
      <c r="A70" s="46" t="s">
        <v>83</v>
      </c>
      <c r="B70" s="42">
        <v>0</v>
      </c>
      <c r="C70" s="51">
        <v>0</v>
      </c>
      <c r="D70" s="62"/>
      <c r="E70" s="51">
        <f aca="true" t="shared" si="7" ref="E70:E94">+C70-B70</f>
        <v>0</v>
      </c>
      <c r="F70" s="113" t="s">
        <v>142</v>
      </c>
      <c r="S70" s="8"/>
    </row>
    <row r="71" spans="1:19" ht="34.5" customHeight="1">
      <c r="A71" s="46" t="s">
        <v>84</v>
      </c>
      <c r="B71" s="42">
        <v>178150000</v>
      </c>
      <c r="C71" s="51">
        <v>102804445</v>
      </c>
      <c r="D71" s="62">
        <f aca="true" t="shared" si="8" ref="D71:D94">+C71/B71</f>
        <v>0.5770667695761998</v>
      </c>
      <c r="E71" s="51">
        <f t="shared" si="7"/>
        <v>-75345555</v>
      </c>
      <c r="F71" s="114" t="s">
        <v>138</v>
      </c>
      <c r="S71" s="8"/>
    </row>
    <row r="72" spans="1:19" ht="34.5" customHeight="1">
      <c r="A72" s="46" t="s">
        <v>85</v>
      </c>
      <c r="B72" s="42">
        <v>370000000</v>
      </c>
      <c r="C72" s="51">
        <v>110346850</v>
      </c>
      <c r="D72" s="62">
        <f t="shared" si="8"/>
        <v>0.29823472972972975</v>
      </c>
      <c r="E72" s="51">
        <f t="shared" si="7"/>
        <v>-259653150</v>
      </c>
      <c r="F72" s="113" t="s">
        <v>143</v>
      </c>
      <c r="S72" s="8"/>
    </row>
    <row r="73" spans="1:19" ht="34.5" customHeight="1">
      <c r="A73" s="46" t="s">
        <v>86</v>
      </c>
      <c r="B73" s="42">
        <v>100000000</v>
      </c>
      <c r="C73" s="51">
        <v>55287300</v>
      </c>
      <c r="D73" s="62">
        <f t="shared" si="8"/>
        <v>0.552873</v>
      </c>
      <c r="E73" s="51">
        <f t="shared" si="7"/>
        <v>-44712700</v>
      </c>
      <c r="F73" s="113" t="s">
        <v>143</v>
      </c>
      <c r="S73" s="8"/>
    </row>
    <row r="74" spans="1:19" ht="34.5" customHeight="1">
      <c r="A74" s="46" t="s">
        <v>87</v>
      </c>
      <c r="B74" s="42">
        <v>430000000</v>
      </c>
      <c r="C74" s="51">
        <v>297970864</v>
      </c>
      <c r="D74" s="62">
        <f t="shared" si="8"/>
        <v>0.6929554976744186</v>
      </c>
      <c r="E74" s="51">
        <f t="shared" si="7"/>
        <v>-132029136</v>
      </c>
      <c r="F74" s="113" t="s">
        <v>143</v>
      </c>
      <c r="S74" s="8"/>
    </row>
    <row r="75" spans="1:19" ht="34.5" customHeight="1">
      <c r="A75" s="46" t="s">
        <v>88</v>
      </c>
      <c r="B75" s="42">
        <v>96000000</v>
      </c>
      <c r="C75" s="51">
        <v>33107890</v>
      </c>
      <c r="D75" s="62">
        <f t="shared" si="8"/>
        <v>0.34487385416666666</v>
      </c>
      <c r="E75" s="51">
        <f t="shared" si="7"/>
        <v>-62892110</v>
      </c>
      <c r="F75" s="113" t="s">
        <v>143</v>
      </c>
      <c r="S75" s="8"/>
    </row>
    <row r="76" spans="1:19" ht="34.5" customHeight="1">
      <c r="A76" s="46" t="s">
        <v>89</v>
      </c>
      <c r="B76" s="42">
        <v>341375000</v>
      </c>
      <c r="C76" s="51">
        <v>234682431</v>
      </c>
      <c r="D76" s="62">
        <f t="shared" si="8"/>
        <v>0.6874622658366899</v>
      </c>
      <c r="E76" s="51">
        <f t="shared" si="7"/>
        <v>-106692569</v>
      </c>
      <c r="F76" s="113" t="s">
        <v>142</v>
      </c>
      <c r="S76" s="8"/>
    </row>
    <row r="77" spans="1:19" ht="34.5" customHeight="1">
      <c r="A77" s="46" t="s">
        <v>90</v>
      </c>
      <c r="B77" s="42">
        <v>57500000</v>
      </c>
      <c r="C77" s="51">
        <v>50151900</v>
      </c>
      <c r="D77" s="62">
        <f t="shared" si="8"/>
        <v>0.8722069565217392</v>
      </c>
      <c r="E77" s="51">
        <f t="shared" si="7"/>
        <v>-7348100</v>
      </c>
      <c r="F77" s="113" t="s">
        <v>142</v>
      </c>
      <c r="S77" s="8"/>
    </row>
    <row r="78" spans="1:19" ht="34.5" customHeight="1">
      <c r="A78" s="46" t="s">
        <v>91</v>
      </c>
      <c r="B78" s="42">
        <v>120000000</v>
      </c>
      <c r="C78" s="51">
        <v>34393500</v>
      </c>
      <c r="D78" s="62">
        <f t="shared" si="8"/>
        <v>0.2866125</v>
      </c>
      <c r="E78" s="51">
        <f t="shared" si="7"/>
        <v>-85606500</v>
      </c>
      <c r="F78" s="113" t="s">
        <v>140</v>
      </c>
      <c r="S78" s="8"/>
    </row>
    <row r="79" spans="1:19" ht="34.5" customHeight="1">
      <c r="A79" s="46" t="s">
        <v>92</v>
      </c>
      <c r="B79" s="42">
        <v>229000000</v>
      </c>
      <c r="C79" s="51">
        <v>94391000</v>
      </c>
      <c r="D79" s="62">
        <f t="shared" si="8"/>
        <v>0.4121877729257642</v>
      </c>
      <c r="E79" s="51">
        <f t="shared" si="7"/>
        <v>-134609000</v>
      </c>
      <c r="F79" s="113" t="s">
        <v>137</v>
      </c>
      <c r="S79" s="8"/>
    </row>
    <row r="80" spans="1:19" ht="34.5" customHeight="1">
      <c r="A80" s="46" t="s">
        <v>93</v>
      </c>
      <c r="B80" s="42">
        <v>413865000</v>
      </c>
      <c r="C80" s="51">
        <v>343960987</v>
      </c>
      <c r="D80" s="62">
        <f t="shared" si="8"/>
        <v>0.8310946492213644</v>
      </c>
      <c r="E80" s="51">
        <f t="shared" si="7"/>
        <v>-69904013</v>
      </c>
      <c r="F80" s="113" t="s">
        <v>141</v>
      </c>
      <c r="S80" s="8"/>
    </row>
    <row r="81" spans="1:19" ht="34.5" customHeight="1">
      <c r="A81" s="46" t="s">
        <v>94</v>
      </c>
      <c r="B81" s="42">
        <v>40850000</v>
      </c>
      <c r="C81" s="51">
        <v>21500214</v>
      </c>
      <c r="D81" s="62">
        <f t="shared" si="8"/>
        <v>0.5263210281517748</v>
      </c>
      <c r="E81" s="51">
        <f t="shared" si="7"/>
        <v>-19349786</v>
      </c>
      <c r="F81" s="113" t="s">
        <v>137</v>
      </c>
      <c r="S81" s="8"/>
    </row>
    <row r="82" spans="1:19" ht="34.5" customHeight="1">
      <c r="A82" s="46" t="s">
        <v>95</v>
      </c>
      <c r="B82" s="42">
        <v>17000000</v>
      </c>
      <c r="C82" s="51">
        <v>12650000</v>
      </c>
      <c r="D82" s="62">
        <f t="shared" si="8"/>
        <v>0.7441176470588236</v>
      </c>
      <c r="E82" s="51">
        <f t="shared" si="7"/>
        <v>-4350000</v>
      </c>
      <c r="F82" s="113" t="s">
        <v>137</v>
      </c>
      <c r="S82" s="8"/>
    </row>
    <row r="83" spans="1:19" ht="34.5" customHeight="1">
      <c r="A83" s="46" t="s">
        <v>96</v>
      </c>
      <c r="B83" s="42">
        <v>105000000</v>
      </c>
      <c r="C83" s="51">
        <v>32525350</v>
      </c>
      <c r="D83" s="62">
        <f t="shared" si="8"/>
        <v>0.3097652380952381</v>
      </c>
      <c r="E83" s="51">
        <f t="shared" si="7"/>
        <v>-72474650</v>
      </c>
      <c r="F83" s="113" t="s">
        <v>139</v>
      </c>
      <c r="S83" s="8"/>
    </row>
    <row r="84" spans="1:19" ht="34.5" customHeight="1">
      <c r="A84" s="46" t="s">
        <v>97</v>
      </c>
      <c r="B84" s="42">
        <v>24650000</v>
      </c>
      <c r="C84" s="51">
        <v>8500000</v>
      </c>
      <c r="D84" s="62">
        <f t="shared" si="8"/>
        <v>0.3448275862068966</v>
      </c>
      <c r="E84" s="51">
        <f t="shared" si="7"/>
        <v>-16150000</v>
      </c>
      <c r="F84" s="113" t="s">
        <v>136</v>
      </c>
      <c r="S84" s="8"/>
    </row>
    <row r="85" spans="1:19" ht="34.5" customHeight="1">
      <c r="A85" s="46" t="s">
        <v>98</v>
      </c>
      <c r="B85" s="42">
        <v>146000000</v>
      </c>
      <c r="C85" s="51">
        <v>37671500</v>
      </c>
      <c r="D85" s="62">
        <f t="shared" si="8"/>
        <v>0.25802397260273974</v>
      </c>
      <c r="E85" s="51">
        <f t="shared" si="7"/>
        <v>-108328500</v>
      </c>
      <c r="F85" s="113" t="s">
        <v>137</v>
      </c>
      <c r="S85" s="8"/>
    </row>
    <row r="86" spans="1:19" ht="34.5" customHeight="1">
      <c r="A86" s="46" t="s">
        <v>99</v>
      </c>
      <c r="B86" s="42">
        <v>79041900</v>
      </c>
      <c r="C86" s="51">
        <v>49630000</v>
      </c>
      <c r="D86" s="62">
        <f t="shared" si="8"/>
        <v>0.6278948254027295</v>
      </c>
      <c r="E86" s="51">
        <f t="shared" si="7"/>
        <v>-29411900</v>
      </c>
      <c r="F86" s="113" t="s">
        <v>136</v>
      </c>
      <c r="S86" s="8"/>
    </row>
    <row r="87" spans="1:19" ht="34.5" customHeight="1">
      <c r="A87" s="48" t="s">
        <v>100</v>
      </c>
      <c r="B87" s="42">
        <v>123000000</v>
      </c>
      <c r="C87" s="51">
        <v>3247500</v>
      </c>
      <c r="D87" s="62">
        <f t="shared" si="8"/>
        <v>0.026402439024390243</v>
      </c>
      <c r="E87" s="51">
        <f t="shared" si="7"/>
        <v>-119752500</v>
      </c>
      <c r="F87" s="113" t="s">
        <v>139</v>
      </c>
      <c r="S87" s="8"/>
    </row>
    <row r="88" spans="1:19" ht="34.5" customHeight="1">
      <c r="A88" s="48" t="s">
        <v>101</v>
      </c>
      <c r="B88" s="42">
        <v>120000000</v>
      </c>
      <c r="C88" s="51">
        <v>90118828</v>
      </c>
      <c r="D88" s="62">
        <f t="shared" si="8"/>
        <v>0.7509902333333334</v>
      </c>
      <c r="E88" s="51">
        <f t="shared" si="7"/>
        <v>-29881172</v>
      </c>
      <c r="F88" s="113" t="s">
        <v>142</v>
      </c>
      <c r="S88" s="8"/>
    </row>
    <row r="89" spans="1:19" ht="34.5" customHeight="1">
      <c r="A89" s="48" t="s">
        <v>102</v>
      </c>
      <c r="B89" s="42">
        <v>73732000</v>
      </c>
      <c r="C89" s="51">
        <v>51482000</v>
      </c>
      <c r="D89" s="62">
        <f t="shared" si="8"/>
        <v>0.6982314327564694</v>
      </c>
      <c r="E89" s="51">
        <f t="shared" si="7"/>
        <v>-22250000</v>
      </c>
      <c r="F89" s="114" t="s">
        <v>138</v>
      </c>
      <c r="S89" s="8"/>
    </row>
    <row r="90" spans="1:19" ht="34.5" customHeight="1">
      <c r="A90" s="48" t="s">
        <v>103</v>
      </c>
      <c r="B90" s="42">
        <v>189000000</v>
      </c>
      <c r="C90" s="51">
        <v>57024000</v>
      </c>
      <c r="D90" s="62">
        <f t="shared" si="8"/>
        <v>0.3017142857142857</v>
      </c>
      <c r="E90" s="51">
        <f t="shared" si="7"/>
        <v>-131976000</v>
      </c>
      <c r="F90" s="113" t="s">
        <v>144</v>
      </c>
      <c r="S90" s="8"/>
    </row>
    <row r="91" spans="1:19" ht="34.5" customHeight="1">
      <c r="A91" s="48" t="s">
        <v>104</v>
      </c>
      <c r="B91" s="42">
        <v>90000000</v>
      </c>
      <c r="C91" s="51">
        <v>44037000</v>
      </c>
      <c r="D91" s="62">
        <f t="shared" si="8"/>
        <v>0.4893</v>
      </c>
      <c r="E91" s="51">
        <f t="shared" si="7"/>
        <v>-45963000</v>
      </c>
      <c r="F91" s="113" t="s">
        <v>137</v>
      </c>
      <c r="S91" s="8"/>
    </row>
    <row r="92" spans="1:19" ht="34.5" customHeight="1">
      <c r="A92" s="48" t="s">
        <v>105</v>
      </c>
      <c r="B92" s="42">
        <v>762000000</v>
      </c>
      <c r="C92" s="51">
        <v>206969897</v>
      </c>
      <c r="D92" s="62">
        <f t="shared" si="8"/>
        <v>0.27161403805774276</v>
      </c>
      <c r="E92" s="51">
        <f t="shared" si="7"/>
        <v>-555030103</v>
      </c>
      <c r="F92" s="113" t="s">
        <v>137</v>
      </c>
      <c r="S92" s="8"/>
    </row>
    <row r="93" spans="1:19" ht="34.5" customHeight="1">
      <c r="A93" s="48" t="s">
        <v>106</v>
      </c>
      <c r="B93" s="42">
        <v>110845000</v>
      </c>
      <c r="C93" s="51">
        <v>50931500</v>
      </c>
      <c r="D93" s="62">
        <f t="shared" si="8"/>
        <v>0.45948396409400516</v>
      </c>
      <c r="E93" s="51">
        <f t="shared" si="7"/>
        <v>-59913500</v>
      </c>
      <c r="F93" s="113" t="s">
        <v>141</v>
      </c>
      <c r="S93" s="8"/>
    </row>
    <row r="94" spans="1:19" ht="34.5" customHeight="1">
      <c r="A94" s="48" t="s">
        <v>107</v>
      </c>
      <c r="B94" s="42">
        <v>141000000</v>
      </c>
      <c r="C94" s="51">
        <v>80183080</v>
      </c>
      <c r="D94" s="62">
        <f t="shared" si="8"/>
        <v>0.5686743262411348</v>
      </c>
      <c r="E94" s="51">
        <f t="shared" si="7"/>
        <v>-60816920</v>
      </c>
      <c r="F94" s="113" t="s">
        <v>140</v>
      </c>
      <c r="S94" s="8"/>
    </row>
    <row r="95" spans="1:19" ht="24.75" customHeight="1">
      <c r="A95" s="49"/>
      <c r="B95" s="83"/>
      <c r="C95" s="84"/>
      <c r="D95" s="85"/>
      <c r="E95" s="84"/>
      <c r="F95" s="122"/>
      <c r="S95" s="8"/>
    </row>
    <row r="96" spans="1:19" ht="24.75" customHeight="1">
      <c r="A96" s="87"/>
      <c r="B96" s="88"/>
      <c r="C96" s="88"/>
      <c r="D96" s="89"/>
      <c r="E96" s="88"/>
      <c r="F96" s="123"/>
      <c r="S96" s="8"/>
    </row>
    <row r="97" spans="1:19" ht="24.75" customHeight="1">
      <c r="A97" s="90"/>
      <c r="B97" s="91"/>
      <c r="C97" s="91"/>
      <c r="D97" s="92"/>
      <c r="E97" s="91"/>
      <c r="F97" s="124"/>
      <c r="S97" s="8"/>
    </row>
    <row r="98" spans="1:19" ht="24.75" customHeight="1">
      <c r="A98" s="90"/>
      <c r="B98" s="91"/>
      <c r="C98" s="91"/>
      <c r="D98" s="92"/>
      <c r="E98" s="91"/>
      <c r="F98" s="124"/>
      <c r="S98" s="8"/>
    </row>
    <row r="99" spans="1:19" ht="24.75" customHeight="1">
      <c r="A99" s="90"/>
      <c r="B99" s="91"/>
      <c r="C99" s="91"/>
      <c r="D99" s="92"/>
      <c r="E99" s="91"/>
      <c r="F99" s="124"/>
      <c r="S99" s="8"/>
    </row>
    <row r="100" spans="1:19" ht="24.75" customHeight="1">
      <c r="A100" s="90"/>
      <c r="B100" s="91"/>
      <c r="C100" s="91"/>
      <c r="D100" s="92"/>
      <c r="E100" s="91"/>
      <c r="F100" s="124"/>
      <c r="S100" s="8"/>
    </row>
    <row r="101" spans="1:19" ht="24.75" customHeight="1">
      <c r="A101" s="93"/>
      <c r="B101" s="94"/>
      <c r="C101" s="94"/>
      <c r="D101" s="95"/>
      <c r="E101" s="94"/>
      <c r="F101" s="124"/>
      <c r="S101" s="8"/>
    </row>
    <row r="102" spans="1:19" ht="24.75" customHeight="1">
      <c r="A102" s="86" t="s">
        <v>120</v>
      </c>
      <c r="B102" s="26"/>
      <c r="C102" s="41"/>
      <c r="D102" s="63"/>
      <c r="E102" s="51"/>
      <c r="F102" s="110"/>
      <c r="S102" s="8"/>
    </row>
    <row r="103" spans="1:19" ht="24.75" customHeight="1">
      <c r="A103" s="43"/>
      <c r="B103" s="26"/>
      <c r="C103" s="41"/>
      <c r="D103" s="63"/>
      <c r="E103" s="51"/>
      <c r="F103" s="110"/>
      <c r="S103" s="8"/>
    </row>
    <row r="104" spans="1:19" ht="24.75" customHeight="1">
      <c r="A104" s="40" t="s">
        <v>30</v>
      </c>
      <c r="B104" s="37">
        <f>+B106+B109+B116+B119+B121+B125+B128+B130+B132</f>
        <v>2174641187000</v>
      </c>
      <c r="C104" s="38">
        <f>+C106+C109+C116+C119+C121+C125+C128+C130+C132</f>
        <v>1754297621315</v>
      </c>
      <c r="D104" s="67">
        <f aca="true" t="shared" si="9" ref="D104:D135">+C104/B104</f>
        <v>0.806706702605555</v>
      </c>
      <c r="E104" s="105">
        <f>+E106+E109+E116+E119+E121+E125+E128+E130+E132</f>
        <v>-420343565685</v>
      </c>
      <c r="F104" s="110"/>
      <c r="S104" s="8"/>
    </row>
    <row r="105" spans="1:19" ht="24.75" customHeight="1">
      <c r="A105" s="75" t="s">
        <v>121</v>
      </c>
      <c r="B105" s="76">
        <f>+B106+B109</f>
        <v>32627187000</v>
      </c>
      <c r="C105" s="76">
        <f>+C106+C109</f>
        <v>32754719670</v>
      </c>
      <c r="D105" s="65">
        <f t="shared" si="9"/>
        <v>1.003908785332919</v>
      </c>
      <c r="E105" s="106">
        <f>+E106+E109</f>
        <v>127532670</v>
      </c>
      <c r="F105" s="110"/>
      <c r="S105" s="8"/>
    </row>
    <row r="106" spans="1:6" ht="36" customHeight="1">
      <c r="A106" s="27" t="s">
        <v>9</v>
      </c>
      <c r="B106" s="28">
        <f>SUM(B107:B108)</f>
        <v>15475373000</v>
      </c>
      <c r="C106" s="28">
        <f>SUM(C107:C108)</f>
        <v>15475375391</v>
      </c>
      <c r="D106" s="69">
        <f t="shared" si="9"/>
        <v>1.0000001545035457</v>
      </c>
      <c r="E106" s="101">
        <f>SUM(E107:E108)</f>
        <v>2391</v>
      </c>
      <c r="F106" s="110"/>
    </row>
    <row r="107" spans="1:19" ht="40.5" customHeight="1">
      <c r="A107" s="54" t="s">
        <v>10</v>
      </c>
      <c r="B107" s="77">
        <v>1832079000</v>
      </c>
      <c r="C107" s="77">
        <v>1832079615</v>
      </c>
      <c r="D107" s="70">
        <f t="shared" si="9"/>
        <v>1.0000003356842144</v>
      </c>
      <c r="E107" s="107">
        <f>+C107-B107</f>
        <v>615</v>
      </c>
      <c r="F107" s="110"/>
      <c r="S107" s="8"/>
    </row>
    <row r="108" spans="1:19" ht="24.75" customHeight="1">
      <c r="A108" s="54" t="s">
        <v>11</v>
      </c>
      <c r="B108" s="77">
        <v>13643294000</v>
      </c>
      <c r="C108" s="77">
        <v>13643295776</v>
      </c>
      <c r="D108" s="70">
        <f t="shared" si="9"/>
        <v>1.0000001301738421</v>
      </c>
      <c r="E108" s="107">
        <f>+C108-B108</f>
        <v>1776</v>
      </c>
      <c r="F108" s="110"/>
      <c r="S108" s="6"/>
    </row>
    <row r="109" spans="1:19" ht="24.75" customHeight="1">
      <c r="A109" s="27" t="s">
        <v>5</v>
      </c>
      <c r="B109" s="28">
        <f>SUM(B110:B114)</f>
        <v>17151814000</v>
      </c>
      <c r="C109" s="28">
        <f>SUM(C110:C114)</f>
        <v>17279344279</v>
      </c>
      <c r="D109" s="69">
        <f t="shared" si="9"/>
        <v>1.0074353814121353</v>
      </c>
      <c r="E109" s="101">
        <f>SUM(E110:E114)</f>
        <v>127530279</v>
      </c>
      <c r="F109" s="110"/>
      <c r="S109" s="6"/>
    </row>
    <row r="110" spans="1:19" ht="24.75" customHeight="1">
      <c r="A110" s="78" t="s">
        <v>0</v>
      </c>
      <c r="B110" s="77">
        <v>7000000000</v>
      </c>
      <c r="C110" s="77">
        <v>6011200931</v>
      </c>
      <c r="D110" s="70">
        <f t="shared" si="9"/>
        <v>0.8587429901428572</v>
      </c>
      <c r="E110" s="107">
        <f>+C110-B110</f>
        <v>-988799069</v>
      </c>
      <c r="F110" s="110"/>
      <c r="S110" s="6"/>
    </row>
    <row r="111" spans="1:19" ht="24.75" customHeight="1">
      <c r="A111" s="78" t="s">
        <v>1</v>
      </c>
      <c r="B111" s="79">
        <v>8000000000</v>
      </c>
      <c r="C111" s="79">
        <v>9083073221</v>
      </c>
      <c r="D111" s="70">
        <f t="shared" si="9"/>
        <v>1.135384152625</v>
      </c>
      <c r="E111" s="107">
        <f>+C111-B111</f>
        <v>1083073221</v>
      </c>
      <c r="F111" s="110"/>
      <c r="S111" s="6"/>
    </row>
    <row r="112" spans="1:19" ht="24.75" customHeight="1">
      <c r="A112" s="54" t="s">
        <v>4</v>
      </c>
      <c r="B112" s="79">
        <v>5542000</v>
      </c>
      <c r="C112" s="79">
        <v>20242000</v>
      </c>
      <c r="D112" s="70">
        <f t="shared" si="9"/>
        <v>3.652472031757488</v>
      </c>
      <c r="E112" s="107">
        <f>+C112-B112</f>
        <v>14700000</v>
      </c>
      <c r="F112" s="110"/>
      <c r="S112" s="6"/>
    </row>
    <row r="113" spans="1:19" ht="37.5" customHeight="1">
      <c r="A113" s="54" t="s">
        <v>7</v>
      </c>
      <c r="B113" s="79">
        <v>3185000</v>
      </c>
      <c r="C113" s="79">
        <v>21741827</v>
      </c>
      <c r="D113" s="70">
        <f t="shared" si="9"/>
        <v>6.826319309262167</v>
      </c>
      <c r="E113" s="107">
        <f>+C113-B113</f>
        <v>18556827</v>
      </c>
      <c r="F113" s="110"/>
      <c r="S113" s="6"/>
    </row>
    <row r="114" spans="1:19" ht="24.75" customHeight="1">
      <c r="A114" s="54" t="s">
        <v>6</v>
      </c>
      <c r="B114" s="79">
        <v>2143087000</v>
      </c>
      <c r="C114" s="79">
        <v>2143086300</v>
      </c>
      <c r="D114" s="70">
        <f t="shared" si="9"/>
        <v>0.99999967336837</v>
      </c>
      <c r="E114" s="107">
        <f>+C114-B114</f>
        <v>-700</v>
      </c>
      <c r="F114" s="110"/>
      <c r="S114" s="6"/>
    </row>
    <row r="115" spans="1:19" ht="24.75" customHeight="1">
      <c r="A115" s="75" t="s">
        <v>122</v>
      </c>
      <c r="B115" s="76">
        <f>+B116+B119+B121</f>
        <v>1575172337000</v>
      </c>
      <c r="C115" s="76">
        <f>+C116+C119+C121</f>
        <v>1276797586587</v>
      </c>
      <c r="D115" s="65">
        <f t="shared" si="9"/>
        <v>0.8105764408094731</v>
      </c>
      <c r="E115" s="106">
        <f>+E116+E119+E121</f>
        <v>-298374750413</v>
      </c>
      <c r="F115" s="110"/>
      <c r="S115" s="6"/>
    </row>
    <row r="116" spans="1:19" ht="36" customHeight="1">
      <c r="A116" s="27" t="s">
        <v>12</v>
      </c>
      <c r="B116" s="28">
        <f>SUM(B117:B118)</f>
        <v>38074057000</v>
      </c>
      <c r="C116" s="28">
        <f>SUM(C117:C118)</f>
        <v>24553938100</v>
      </c>
      <c r="D116" s="69">
        <f t="shared" si="9"/>
        <v>0.6448994416329208</v>
      </c>
      <c r="E116" s="101">
        <f>+C116-B116</f>
        <v>-13520118900</v>
      </c>
      <c r="F116" s="110"/>
      <c r="S116" s="6"/>
    </row>
    <row r="117" spans="1:19" ht="24.75" customHeight="1">
      <c r="A117" s="54" t="s">
        <v>13</v>
      </c>
      <c r="B117" s="77">
        <v>36302484000</v>
      </c>
      <c r="C117" s="77">
        <v>23467932100</v>
      </c>
      <c r="D117" s="70">
        <f t="shared" si="9"/>
        <v>0.6464552701131967</v>
      </c>
      <c r="E117" s="107">
        <f>+C117-B117</f>
        <v>-12834551900</v>
      </c>
      <c r="F117" s="110"/>
      <c r="S117" s="6"/>
    </row>
    <row r="118" spans="1:19" ht="24.75" customHeight="1">
      <c r="A118" s="78" t="s">
        <v>14</v>
      </c>
      <c r="B118" s="77">
        <v>1771573000</v>
      </c>
      <c r="C118" s="77">
        <v>1086006000</v>
      </c>
      <c r="D118" s="70">
        <f t="shared" si="9"/>
        <v>0.6130179224903518</v>
      </c>
      <c r="E118" s="107">
        <f>+C118-B118</f>
        <v>-685567000</v>
      </c>
      <c r="F118" s="110"/>
      <c r="S118" s="6"/>
    </row>
    <row r="119" spans="1:19" ht="24.75" customHeight="1">
      <c r="A119" s="27" t="s">
        <v>15</v>
      </c>
      <c r="B119" s="28">
        <f>SUM(B120)</f>
        <v>1180834332000</v>
      </c>
      <c r="C119" s="28">
        <f>SUM(C120)</f>
        <v>984028570000</v>
      </c>
      <c r="D119" s="69">
        <f t="shared" si="9"/>
        <v>0.8333332994589795</v>
      </c>
      <c r="E119" s="101">
        <f>SUM(E120)</f>
        <v>-196805762000</v>
      </c>
      <c r="F119" s="110"/>
      <c r="S119" s="6"/>
    </row>
    <row r="120" spans="1:19" ht="24.75" customHeight="1">
      <c r="A120" s="54" t="s">
        <v>16</v>
      </c>
      <c r="B120" s="77">
        <v>1180834332000</v>
      </c>
      <c r="C120" s="77">
        <v>984028570000</v>
      </c>
      <c r="D120" s="70">
        <f t="shared" si="9"/>
        <v>0.8333332994589795</v>
      </c>
      <c r="E120" s="107">
        <f>+C120-B120</f>
        <v>-196805762000</v>
      </c>
      <c r="F120" s="110"/>
      <c r="S120" s="6"/>
    </row>
    <row r="121" spans="1:19" ht="24.75" customHeight="1">
      <c r="A121" s="27" t="s">
        <v>17</v>
      </c>
      <c r="B121" s="28">
        <f>SUM(B122:B123)</f>
        <v>356263948000</v>
      </c>
      <c r="C121" s="28">
        <f>SUM(C122:C123)</f>
        <v>268215078487</v>
      </c>
      <c r="D121" s="69">
        <f t="shared" si="9"/>
        <v>0.7528549548521817</v>
      </c>
      <c r="E121" s="101">
        <f>SUM(E122:E123)</f>
        <v>-88048869513</v>
      </c>
      <c r="F121" s="110"/>
      <c r="S121" s="6"/>
    </row>
    <row r="122" spans="1:19" ht="24.75" customHeight="1">
      <c r="A122" s="54" t="s">
        <v>18</v>
      </c>
      <c r="B122" s="77">
        <v>77002312000</v>
      </c>
      <c r="C122" s="77">
        <v>38096820400</v>
      </c>
      <c r="D122" s="70">
        <f t="shared" si="9"/>
        <v>0.49474904597669744</v>
      </c>
      <c r="E122" s="107">
        <f>+C122-B122</f>
        <v>-38905491600</v>
      </c>
      <c r="F122" s="110"/>
      <c r="S122" s="6"/>
    </row>
    <row r="123" spans="1:19" ht="24.75" customHeight="1">
      <c r="A123" s="78" t="s">
        <v>19</v>
      </c>
      <c r="B123" s="77">
        <v>279261636000</v>
      </c>
      <c r="C123" s="77">
        <v>230118258087</v>
      </c>
      <c r="D123" s="70">
        <f t="shared" si="9"/>
        <v>0.8240238844944674</v>
      </c>
      <c r="E123" s="107">
        <f>+C123-B123</f>
        <v>-49143377913</v>
      </c>
      <c r="F123" s="110"/>
      <c r="S123" s="6"/>
    </row>
    <row r="124" spans="1:19" ht="24.75" customHeight="1">
      <c r="A124" s="75" t="s">
        <v>123</v>
      </c>
      <c r="B124" s="76">
        <f>+B125+B127+B128</f>
        <v>431537817000</v>
      </c>
      <c r="C124" s="76">
        <f>+C125+C127+C128</f>
        <v>287689173458</v>
      </c>
      <c r="D124" s="65">
        <f t="shared" si="9"/>
        <v>0.6666603994476804</v>
      </c>
      <c r="E124" s="106">
        <f>+E125+E127+E128</f>
        <v>-143848643542</v>
      </c>
      <c r="F124" s="110"/>
      <c r="S124" s="6"/>
    </row>
    <row r="125" spans="1:19" ht="24.75" customHeight="1">
      <c r="A125" s="27" t="s">
        <v>20</v>
      </c>
      <c r="B125" s="28">
        <f>SUM(B126:B127)</f>
        <v>151439400000</v>
      </c>
      <c r="C125" s="28">
        <f>SUM(C126:C127)</f>
        <v>96788280000</v>
      </c>
      <c r="D125" s="69">
        <f t="shared" si="9"/>
        <v>0.6391221835268761</v>
      </c>
      <c r="E125" s="101">
        <f>SUM(E126:E127)</f>
        <v>-54651120000</v>
      </c>
      <c r="F125" s="110"/>
      <c r="S125" s="6"/>
    </row>
    <row r="126" spans="1:19" ht="24.75" customHeight="1">
      <c r="A126" s="54" t="s">
        <v>21</v>
      </c>
      <c r="B126" s="77">
        <v>3000000000</v>
      </c>
      <c r="C126" s="77">
        <v>0</v>
      </c>
      <c r="D126" s="70">
        <f t="shared" si="9"/>
        <v>0</v>
      </c>
      <c r="E126" s="107">
        <f>+C126-B126</f>
        <v>-3000000000</v>
      </c>
      <c r="F126" s="110"/>
      <c r="S126" s="6"/>
    </row>
    <row r="127" spans="1:19" ht="30" customHeight="1">
      <c r="A127" s="54" t="s">
        <v>124</v>
      </c>
      <c r="B127" s="77">
        <v>148439400000</v>
      </c>
      <c r="C127" s="77">
        <v>96788280000</v>
      </c>
      <c r="D127" s="70">
        <f t="shared" si="9"/>
        <v>0.652039013900622</v>
      </c>
      <c r="E127" s="107">
        <f>+C127-B127</f>
        <v>-51651120000</v>
      </c>
      <c r="F127" s="110"/>
      <c r="S127" s="6"/>
    </row>
    <row r="128" spans="1:19" ht="32.25" customHeight="1">
      <c r="A128" s="27" t="s">
        <v>22</v>
      </c>
      <c r="B128" s="28">
        <f>SUM(B129)</f>
        <v>131659017000</v>
      </c>
      <c r="C128" s="28">
        <f>SUM(C129)</f>
        <v>94112613458</v>
      </c>
      <c r="D128" s="69">
        <f t="shared" si="9"/>
        <v>0.7148208729068667</v>
      </c>
      <c r="E128" s="101">
        <f>SUM(E129)</f>
        <v>-37546403542</v>
      </c>
      <c r="F128" s="110"/>
      <c r="S128" s="6"/>
    </row>
    <row r="129" spans="1:19" ht="24.75" customHeight="1">
      <c r="A129" s="54" t="s">
        <v>23</v>
      </c>
      <c r="B129" s="77">
        <v>131659017000</v>
      </c>
      <c r="C129" s="77">
        <v>94112613458</v>
      </c>
      <c r="D129" s="70">
        <f t="shared" si="9"/>
        <v>0.7148208729068667</v>
      </c>
      <c r="E129" s="107">
        <f>+C129-B129</f>
        <v>-37546403542</v>
      </c>
      <c r="F129" s="110"/>
      <c r="S129" s="6"/>
    </row>
    <row r="130" spans="1:19" ht="38.25" customHeight="1">
      <c r="A130" s="27" t="s">
        <v>24</v>
      </c>
      <c r="B130" s="28">
        <f>SUM(B131)</f>
        <v>34420690000</v>
      </c>
      <c r="C130" s="28">
        <f>SUM(C131)</f>
        <v>4521865600</v>
      </c>
      <c r="D130" s="69">
        <f t="shared" si="9"/>
        <v>0.13137056810889033</v>
      </c>
      <c r="E130" s="101">
        <f>SUM(E131)</f>
        <v>-29898824400</v>
      </c>
      <c r="F130" s="110"/>
      <c r="S130" s="6"/>
    </row>
    <row r="131" spans="1:19" ht="24.75" customHeight="1">
      <c r="A131" s="54" t="s">
        <v>25</v>
      </c>
      <c r="B131" s="77">
        <v>34420690000</v>
      </c>
      <c r="C131" s="77">
        <v>4521865600</v>
      </c>
      <c r="D131" s="70">
        <f t="shared" si="9"/>
        <v>0.13137056810889033</v>
      </c>
      <c r="E131" s="107">
        <f>+C131-B131</f>
        <v>-29898824400</v>
      </c>
      <c r="F131" s="110"/>
      <c r="S131" s="6"/>
    </row>
    <row r="132" spans="1:19" ht="24.75" customHeight="1">
      <c r="A132" s="27" t="s">
        <v>26</v>
      </c>
      <c r="B132" s="28">
        <f>SUM(B133)</f>
        <v>249322556000</v>
      </c>
      <c r="C132" s="28">
        <f>SUM(C133)</f>
        <v>249322556000</v>
      </c>
      <c r="D132" s="69">
        <f t="shared" si="9"/>
        <v>1</v>
      </c>
      <c r="E132" s="101">
        <f>SUM(E133)</f>
        <v>0</v>
      </c>
      <c r="F132" s="110"/>
      <c r="S132" s="6"/>
    </row>
    <row r="133" spans="1:19" ht="24.75" customHeight="1">
      <c r="A133" s="54" t="s">
        <v>26</v>
      </c>
      <c r="B133" s="77">
        <v>249322556000</v>
      </c>
      <c r="C133" s="77">
        <v>249322556000</v>
      </c>
      <c r="D133" s="70">
        <f t="shared" si="9"/>
        <v>1</v>
      </c>
      <c r="E133" s="107">
        <f>+C133-B133</f>
        <v>0</v>
      </c>
      <c r="F133" s="110"/>
      <c r="S133" s="6"/>
    </row>
    <row r="134" spans="1:19" ht="24.75" customHeight="1">
      <c r="A134" s="27" t="s">
        <v>125</v>
      </c>
      <c r="B134" s="28">
        <f>SUM(B135)</f>
        <v>9000000000</v>
      </c>
      <c r="C134" s="28">
        <f>SUM(C135)</f>
        <v>4500000000</v>
      </c>
      <c r="D134" s="69">
        <f t="shared" si="9"/>
        <v>0.5</v>
      </c>
      <c r="E134" s="101">
        <f>SUM(E135)</f>
        <v>-4500000000</v>
      </c>
      <c r="F134" s="110"/>
      <c r="S134" s="6"/>
    </row>
    <row r="135" spans="1:19" ht="24.75" customHeight="1">
      <c r="A135" s="54" t="s">
        <v>125</v>
      </c>
      <c r="B135" s="77">
        <v>9000000000</v>
      </c>
      <c r="C135" s="77">
        <v>4500000000</v>
      </c>
      <c r="D135" s="70">
        <f t="shared" si="9"/>
        <v>0.5</v>
      </c>
      <c r="E135" s="107">
        <f>+C135-B135</f>
        <v>-4500000000</v>
      </c>
      <c r="F135" s="110"/>
      <c r="S135" s="6"/>
    </row>
    <row r="136" spans="1:19" ht="24.75" customHeight="1">
      <c r="A136" s="30"/>
      <c r="B136" s="31"/>
      <c r="C136" s="31"/>
      <c r="D136" s="71"/>
      <c r="E136" s="107"/>
      <c r="F136" s="110"/>
      <c r="S136" s="6"/>
    </row>
    <row r="137" spans="1:19" ht="24.75" customHeight="1">
      <c r="A137" s="40" t="s">
        <v>110</v>
      </c>
      <c r="B137" s="37">
        <f>+B138</f>
        <v>712467960000</v>
      </c>
      <c r="C137" s="37">
        <f>+C138</f>
        <v>481268297506</v>
      </c>
      <c r="D137" s="67">
        <f aca="true" t="shared" si="10" ref="D137:D144">+C137/B137</f>
        <v>0.6754946531293843</v>
      </c>
      <c r="E137" s="105">
        <f>+E138</f>
        <v>-231199662494</v>
      </c>
      <c r="F137" s="110"/>
      <c r="S137" s="6"/>
    </row>
    <row r="138" spans="1:19" ht="24.75" customHeight="1">
      <c r="A138" s="75" t="s">
        <v>111</v>
      </c>
      <c r="B138" s="76">
        <f>SUM(B139:B144)</f>
        <v>712467960000</v>
      </c>
      <c r="C138" s="76">
        <f>SUM(C139:C144)</f>
        <v>481268297506</v>
      </c>
      <c r="D138" s="65">
        <f t="shared" si="10"/>
        <v>0.6754946531293843</v>
      </c>
      <c r="E138" s="106">
        <f>SUM(E139:E144)</f>
        <v>-231199662494</v>
      </c>
      <c r="F138" s="110"/>
      <c r="S138" s="6"/>
    </row>
    <row r="139" spans="1:19" ht="24.75" customHeight="1">
      <c r="A139" s="27" t="s">
        <v>129</v>
      </c>
      <c r="B139" s="28">
        <v>27280600000</v>
      </c>
      <c r="C139" s="28">
        <v>22110400000</v>
      </c>
      <c r="D139" s="69">
        <f t="shared" si="10"/>
        <v>0.8104807079023189</v>
      </c>
      <c r="E139" s="101">
        <f aca="true" t="shared" si="11" ref="E139:E144">+C139-B139</f>
        <v>-5170200000</v>
      </c>
      <c r="F139" s="110"/>
      <c r="S139" s="6"/>
    </row>
    <row r="140" spans="1:19" ht="24.75" customHeight="1">
      <c r="A140" s="27" t="s">
        <v>130</v>
      </c>
      <c r="B140" s="28">
        <v>5271800000</v>
      </c>
      <c r="C140" s="28">
        <v>4915600000</v>
      </c>
      <c r="D140" s="69">
        <f t="shared" si="10"/>
        <v>0.932432945104139</v>
      </c>
      <c r="E140" s="101">
        <f t="shared" si="11"/>
        <v>-356200000</v>
      </c>
      <c r="F140" s="110"/>
      <c r="S140" s="6"/>
    </row>
    <row r="141" spans="1:19" ht="24.75" customHeight="1">
      <c r="A141" s="27" t="s">
        <v>134</v>
      </c>
      <c r="B141" s="28">
        <v>9265660000</v>
      </c>
      <c r="C141" s="28">
        <v>0</v>
      </c>
      <c r="D141" s="69">
        <f t="shared" si="10"/>
        <v>0</v>
      </c>
      <c r="E141" s="101">
        <f t="shared" si="11"/>
        <v>-9265660000</v>
      </c>
      <c r="F141" s="110"/>
      <c r="S141" s="6"/>
    </row>
    <row r="142" spans="1:19" ht="41.25" customHeight="1">
      <c r="A142" s="27" t="s">
        <v>131</v>
      </c>
      <c r="B142" s="28">
        <f>1443508000+418383836000</f>
        <v>419827344000</v>
      </c>
      <c r="C142" s="28">
        <f>302727386000+863891000</f>
        <v>303591277000</v>
      </c>
      <c r="D142" s="69">
        <f t="shared" si="10"/>
        <v>0.7231336437199765</v>
      </c>
      <c r="E142" s="101">
        <f t="shared" si="11"/>
        <v>-116236067000</v>
      </c>
      <c r="F142" s="110"/>
      <c r="S142" s="6"/>
    </row>
    <row r="143" spans="1:19" ht="24.75" customHeight="1">
      <c r="A143" s="27" t="s">
        <v>132</v>
      </c>
      <c r="B143" s="28">
        <v>1500000000</v>
      </c>
      <c r="C143" s="28">
        <v>1057486906</v>
      </c>
      <c r="D143" s="69">
        <f t="shared" si="10"/>
        <v>0.7049912706666667</v>
      </c>
      <c r="E143" s="101">
        <f t="shared" si="11"/>
        <v>-442513094</v>
      </c>
      <c r="F143" s="110"/>
      <c r="S143" s="6"/>
    </row>
    <row r="144" spans="1:19" ht="42" customHeight="1">
      <c r="A144" s="27" t="s">
        <v>133</v>
      </c>
      <c r="B144" s="28">
        <v>249322556000</v>
      </c>
      <c r="C144" s="28">
        <v>149593533600</v>
      </c>
      <c r="D144" s="69">
        <f t="shared" si="10"/>
        <v>0.6</v>
      </c>
      <c r="E144" s="101">
        <f t="shared" si="11"/>
        <v>-99729022400</v>
      </c>
      <c r="F144" s="110"/>
      <c r="S144" s="6"/>
    </row>
    <row r="145" spans="1:19" ht="24.75" customHeight="1">
      <c r="A145" s="30"/>
      <c r="B145" s="31"/>
      <c r="C145" s="31"/>
      <c r="D145" s="71"/>
      <c r="E145" s="107"/>
      <c r="F145" s="110"/>
      <c r="S145" s="6"/>
    </row>
    <row r="146" spans="1:19" ht="24.75" customHeight="1">
      <c r="A146" s="39" t="s">
        <v>27</v>
      </c>
      <c r="B146" s="72"/>
      <c r="C146" s="72"/>
      <c r="D146" s="73"/>
      <c r="E146" s="105"/>
      <c r="F146" s="110"/>
      <c r="S146" s="6"/>
    </row>
    <row r="147" spans="1:19" ht="24.75" customHeight="1">
      <c r="A147" s="80" t="s">
        <v>126</v>
      </c>
      <c r="B147" s="81">
        <f>SUM(B148:B149)</f>
        <v>231040704000</v>
      </c>
      <c r="C147" s="81">
        <f>SUM(C148:C149)</f>
        <v>150000000</v>
      </c>
      <c r="D147" s="82">
        <f>+C147/B147</f>
        <v>0.0006492362488646156</v>
      </c>
      <c r="E147" s="108">
        <f>+C147-B147</f>
        <v>-230890704000</v>
      </c>
      <c r="F147" s="110"/>
      <c r="S147" s="6"/>
    </row>
    <row r="148" spans="1:19" ht="36" customHeight="1">
      <c r="A148" s="27" t="s">
        <v>28</v>
      </c>
      <c r="B148" s="28">
        <v>230440704000</v>
      </c>
      <c r="C148" s="28">
        <v>0</v>
      </c>
      <c r="D148" s="69">
        <f>+C148/B148</f>
        <v>0</v>
      </c>
      <c r="E148" s="101">
        <f>+C148-B148</f>
        <v>-230440704000</v>
      </c>
      <c r="F148" s="110"/>
      <c r="S148" s="6"/>
    </row>
    <row r="149" spans="1:19" ht="26.25" customHeight="1">
      <c r="A149" s="27" t="s">
        <v>29</v>
      </c>
      <c r="B149" s="28">
        <v>600000000</v>
      </c>
      <c r="C149" s="28">
        <v>150000000</v>
      </c>
      <c r="D149" s="69">
        <f>+C149/B149</f>
        <v>0.25</v>
      </c>
      <c r="E149" s="101">
        <f>+C149-B149</f>
        <v>-450000000</v>
      </c>
      <c r="F149" s="110"/>
      <c r="S149" s="6"/>
    </row>
    <row r="150" spans="1:19" ht="24.75" customHeight="1">
      <c r="A150" s="80" t="s">
        <v>127</v>
      </c>
      <c r="B150" s="81">
        <f>SUM(B151:B151)</f>
        <v>22176000000</v>
      </c>
      <c r="C150" s="81">
        <f>SUM(C151:C151)</f>
        <v>18000000000</v>
      </c>
      <c r="D150" s="82">
        <f>+C150/B150</f>
        <v>0.8116883116883117</v>
      </c>
      <c r="E150" s="108">
        <f>+C150-B150</f>
        <v>-4176000000</v>
      </c>
      <c r="F150" s="110"/>
      <c r="S150" s="6"/>
    </row>
    <row r="151" spans="1:19" ht="24.75" customHeight="1">
      <c r="A151" s="27" t="s">
        <v>128</v>
      </c>
      <c r="B151" s="28">
        <v>22176000000</v>
      </c>
      <c r="C151" s="28">
        <v>18000000000</v>
      </c>
      <c r="D151" s="69">
        <f>+C151/B151</f>
        <v>0.8116883116883117</v>
      </c>
      <c r="E151" s="101">
        <f>+C151-B151</f>
        <v>-4176000000</v>
      </c>
      <c r="F151" s="110"/>
      <c r="S151" s="6"/>
    </row>
    <row r="152" spans="1:21" ht="24.75" customHeight="1" thickBot="1">
      <c r="A152" s="32"/>
      <c r="B152" s="33"/>
      <c r="C152" s="33"/>
      <c r="D152" s="74"/>
      <c r="E152" s="109"/>
      <c r="F152" s="111"/>
      <c r="S152" s="6"/>
      <c r="U152" s="8"/>
    </row>
    <row r="153" spans="4:19" ht="13.5" thickTop="1">
      <c r="D153" s="68"/>
      <c r="S153" s="6"/>
    </row>
    <row r="154" spans="4:19" ht="12.75">
      <c r="D154" s="68"/>
      <c r="S154" s="6"/>
    </row>
    <row r="155" spans="4:19" ht="12.75">
      <c r="D155" s="68"/>
      <c r="S155" s="6"/>
    </row>
    <row r="156" spans="4:19" ht="12.75">
      <c r="D156" s="68"/>
      <c r="S156" s="6"/>
    </row>
    <row r="157" spans="4:21" ht="12.75">
      <c r="D157" s="68"/>
      <c r="S157" s="6"/>
      <c r="U157" s="8"/>
    </row>
    <row r="158" spans="4:19" ht="12.75">
      <c r="D158" s="68"/>
      <c r="S158" s="6"/>
    </row>
    <row r="159" spans="4:19" ht="12.75">
      <c r="D159" s="68"/>
      <c r="S159" s="6"/>
    </row>
    <row r="160" spans="4:19" ht="12.75">
      <c r="D160" s="68"/>
      <c r="S160" s="6"/>
    </row>
    <row r="161" ht="12.75">
      <c r="D161" s="68"/>
    </row>
    <row r="162" spans="4:19" ht="12.75">
      <c r="D162" s="68"/>
      <c r="S162" s="6"/>
    </row>
    <row r="163" spans="4:19" ht="12.75">
      <c r="D163" s="68"/>
      <c r="S163" s="6"/>
    </row>
    <row r="164" spans="4:19" ht="12.75">
      <c r="D164" s="68"/>
      <c r="S164" s="6"/>
    </row>
    <row r="165" spans="4:19" ht="12.75">
      <c r="D165" s="68"/>
      <c r="S165" s="6"/>
    </row>
    <row r="166" spans="4:19" ht="12.75">
      <c r="D166" s="68"/>
      <c r="S166" s="6"/>
    </row>
    <row r="167" spans="4:19" ht="12.75">
      <c r="D167" s="68"/>
      <c r="S167" s="6"/>
    </row>
    <row r="168" spans="4:19" ht="12.75">
      <c r="D168" s="68"/>
      <c r="S168" s="6"/>
    </row>
    <row r="169" spans="4:19" ht="12.75">
      <c r="D169" s="68"/>
      <c r="S169" s="6"/>
    </row>
    <row r="170" spans="4:19" ht="14.25">
      <c r="D170" s="68"/>
      <c r="E170" s="1"/>
      <c r="S170" s="6"/>
    </row>
    <row r="171" spans="4:19" ht="14.25">
      <c r="D171" s="68"/>
      <c r="E171" s="1"/>
      <c r="S171" s="6"/>
    </row>
    <row r="172" spans="4:19" ht="14.25">
      <c r="D172" s="68"/>
      <c r="E172" s="1"/>
      <c r="S172" s="6"/>
    </row>
    <row r="173" spans="4:19" ht="14.25">
      <c r="D173" s="68"/>
      <c r="E173" s="1"/>
      <c r="R173" s="4"/>
      <c r="S173" s="10"/>
    </row>
    <row r="174" spans="4:19" ht="14.25">
      <c r="D174" s="68"/>
      <c r="E174" s="1"/>
      <c r="R174" s="4"/>
      <c r="S174" s="10"/>
    </row>
    <row r="175" spans="4:19" ht="14.25">
      <c r="D175" s="68"/>
      <c r="E175" s="1"/>
      <c r="R175" s="4"/>
      <c r="S175" s="10"/>
    </row>
    <row r="176" spans="4:19" ht="14.25">
      <c r="D176" s="68"/>
      <c r="E176" s="1"/>
      <c r="R176" s="4"/>
      <c r="S176" s="10"/>
    </row>
    <row r="177" spans="4:19" ht="14.25">
      <c r="D177" s="68"/>
      <c r="E177" s="1"/>
      <c r="S177" s="6"/>
    </row>
    <row r="178" spans="4:19" ht="14.25">
      <c r="D178" s="68"/>
      <c r="E178" s="1"/>
      <c r="S178" s="6"/>
    </row>
    <row r="179" spans="4:19" ht="14.25">
      <c r="D179" s="68"/>
      <c r="E179" s="1"/>
      <c r="S179" s="6"/>
    </row>
    <row r="180" spans="4:19" ht="14.25">
      <c r="D180" s="68"/>
      <c r="E180" s="1"/>
      <c r="S180" s="6"/>
    </row>
    <row r="181" spans="4:19" ht="14.25">
      <c r="D181" s="68"/>
      <c r="E181" s="1"/>
      <c r="S181" s="6"/>
    </row>
    <row r="182" spans="4:19" ht="14.25">
      <c r="D182" s="68"/>
      <c r="E182" s="1"/>
      <c r="S182" s="6"/>
    </row>
    <row r="183" spans="4:19" ht="14.25">
      <c r="D183" s="68"/>
      <c r="E183" s="1"/>
      <c r="R183" s="4"/>
      <c r="S183" s="10"/>
    </row>
    <row r="184" spans="4:19" ht="14.25">
      <c r="D184" s="68"/>
      <c r="E184" s="1"/>
      <c r="R184" s="4"/>
      <c r="S184" s="10"/>
    </row>
    <row r="185" spans="5:19" ht="14.25">
      <c r="E185" s="1"/>
      <c r="R185" s="4"/>
      <c r="S185" s="10"/>
    </row>
    <row r="186" spans="5:19" ht="14.25">
      <c r="E186" s="1"/>
      <c r="R186" s="4"/>
      <c r="S186" s="10"/>
    </row>
    <row r="187" spans="5:19" ht="14.25">
      <c r="E187" s="1"/>
      <c r="R187" s="4"/>
      <c r="S187" s="10"/>
    </row>
    <row r="188" spans="5:19" ht="14.25">
      <c r="E188" s="1"/>
      <c r="R188" s="4"/>
      <c r="S188" s="10"/>
    </row>
    <row r="189" spans="5:19" ht="14.25">
      <c r="E189" s="1"/>
      <c r="R189" s="4"/>
      <c r="S189" s="10"/>
    </row>
    <row r="190" spans="5:19" ht="14.25">
      <c r="E190" s="1"/>
      <c r="R190" s="4"/>
      <c r="S190" s="10"/>
    </row>
    <row r="191" spans="5:19" ht="14.25">
      <c r="E191" s="1"/>
      <c r="R191" s="4"/>
      <c r="S191" s="10"/>
    </row>
    <row r="192" spans="5:19" ht="14.25">
      <c r="E192" s="1"/>
      <c r="R192" s="4"/>
      <c r="S192" s="10"/>
    </row>
    <row r="193" spans="5:19" ht="14.25">
      <c r="E193" s="1"/>
      <c r="R193" s="4"/>
      <c r="S193" s="10"/>
    </row>
    <row r="194" spans="5:19" ht="14.25">
      <c r="E194" s="1"/>
      <c r="R194" s="4"/>
      <c r="S194" s="10"/>
    </row>
    <row r="195" spans="5:19" ht="14.25">
      <c r="E195" s="1"/>
      <c r="R195" s="4"/>
      <c r="S195" s="10"/>
    </row>
    <row r="196" spans="5:19" ht="14.25">
      <c r="E196" s="1"/>
      <c r="R196" s="4"/>
      <c r="S196" s="10"/>
    </row>
    <row r="197" ht="14.25">
      <c r="E197" s="1"/>
    </row>
    <row r="198" spans="5:19" ht="14.25">
      <c r="E198" s="1"/>
      <c r="R198" s="4"/>
      <c r="S198" s="10"/>
    </row>
    <row r="199" spans="5:19" ht="14.25">
      <c r="E199" s="1"/>
      <c r="R199" s="4"/>
      <c r="S199" s="10"/>
    </row>
    <row r="200" spans="5:19" ht="14.25">
      <c r="E200" s="1"/>
      <c r="R200" s="4"/>
      <c r="S200" s="10"/>
    </row>
    <row r="201" spans="5:19" ht="14.25">
      <c r="E201" s="1"/>
      <c r="R201" s="4"/>
      <c r="S201" s="10"/>
    </row>
    <row r="202" spans="5:19" ht="14.25">
      <c r="E202" s="1"/>
      <c r="R202" s="4"/>
      <c r="S202" s="10"/>
    </row>
    <row r="203" spans="5:19" ht="14.25">
      <c r="E203" s="1"/>
      <c r="R203" s="4"/>
      <c r="S203" s="10"/>
    </row>
    <row r="204" spans="5:19" ht="14.25">
      <c r="E204" s="1"/>
      <c r="R204" s="4"/>
      <c r="S204" s="10"/>
    </row>
    <row r="205" spans="5:19" ht="14.25">
      <c r="E205" s="1"/>
      <c r="R205" s="4"/>
      <c r="S205" s="10"/>
    </row>
    <row r="206" spans="5:19" ht="14.25">
      <c r="E206" s="1"/>
      <c r="R206" s="4"/>
      <c r="S206" s="10"/>
    </row>
    <row r="207" spans="5:19" ht="14.25">
      <c r="E207" s="1"/>
      <c r="R207" s="4"/>
      <c r="S207" s="10"/>
    </row>
    <row r="208" spans="5:19" ht="14.25">
      <c r="E208" s="1"/>
      <c r="R208" s="4"/>
      <c r="S208" s="10"/>
    </row>
    <row r="209" spans="5:19" ht="14.25">
      <c r="E209" s="1"/>
      <c r="R209" s="4"/>
      <c r="S209" s="10"/>
    </row>
    <row r="210" spans="5:19" ht="14.25">
      <c r="E210" s="1"/>
      <c r="R210" s="4"/>
      <c r="S210" s="10"/>
    </row>
    <row r="211" spans="5:19" ht="14.25">
      <c r="E211" s="1"/>
      <c r="R211" s="4"/>
      <c r="S211" s="10"/>
    </row>
    <row r="212" spans="5:19" ht="14.25">
      <c r="E212" s="1"/>
      <c r="R212" s="4"/>
      <c r="S212" s="11"/>
    </row>
    <row r="213" spans="5:19" ht="14.25">
      <c r="E213" s="1"/>
      <c r="R213" s="4"/>
      <c r="S213" s="10"/>
    </row>
    <row r="214" spans="5:19" ht="14.25">
      <c r="E214" s="1"/>
      <c r="R214" s="4"/>
      <c r="S214" s="10"/>
    </row>
    <row r="215" spans="5:19" ht="14.25">
      <c r="E215" s="1"/>
      <c r="R215" s="4"/>
      <c r="S215" s="10"/>
    </row>
    <row r="216" spans="5:19" ht="14.25">
      <c r="E216" s="1"/>
      <c r="R216" s="4"/>
      <c r="S216" s="10"/>
    </row>
    <row r="217" spans="5:19" ht="14.25">
      <c r="E217" s="1"/>
      <c r="R217" s="4"/>
      <c r="S217" s="10"/>
    </row>
    <row r="218" spans="5:19" ht="14.25">
      <c r="E218" s="1"/>
      <c r="R218" s="4"/>
      <c r="S218" s="10"/>
    </row>
    <row r="219" spans="5:19" ht="14.25">
      <c r="E219" s="1"/>
      <c r="R219" s="4"/>
      <c r="S219" s="10"/>
    </row>
    <row r="220" spans="5:19" ht="14.25">
      <c r="E220" s="1"/>
      <c r="R220" s="4"/>
      <c r="S220" s="10"/>
    </row>
    <row r="221" spans="5:19" ht="14.25">
      <c r="E221" s="1"/>
      <c r="R221" s="4"/>
      <c r="S221" s="10"/>
    </row>
    <row r="222" spans="5:19" ht="14.25">
      <c r="E222" s="1"/>
      <c r="R222" s="4"/>
      <c r="S222" s="10"/>
    </row>
    <row r="223" spans="5:19" ht="14.25">
      <c r="E223" s="1"/>
      <c r="R223" s="4"/>
      <c r="S223" s="10"/>
    </row>
    <row r="224" spans="5:19" ht="14.25">
      <c r="E224" s="1"/>
      <c r="R224" s="4"/>
      <c r="S224" s="10"/>
    </row>
    <row r="225" spans="5:19" ht="14.25">
      <c r="E225" s="1"/>
      <c r="R225" s="4"/>
      <c r="S225" s="10"/>
    </row>
    <row r="226" spans="5:19" ht="14.25">
      <c r="E226" s="1"/>
      <c r="R226" s="4"/>
      <c r="S226" s="10"/>
    </row>
    <row r="227" spans="5:19" ht="14.25">
      <c r="E227" s="1"/>
      <c r="R227" s="4"/>
      <c r="S227" s="10"/>
    </row>
    <row r="228" spans="5:19" ht="14.25">
      <c r="E228" s="1"/>
      <c r="R228" s="4"/>
      <c r="S228" s="10"/>
    </row>
    <row r="229" spans="5:19" ht="14.25">
      <c r="E229" s="1"/>
      <c r="R229" s="4"/>
      <c r="S229" s="10"/>
    </row>
    <row r="230" spans="5:19" ht="14.25">
      <c r="E230" s="1"/>
      <c r="R230" s="4"/>
      <c r="S230" s="10"/>
    </row>
    <row r="231" spans="5:19" ht="14.25">
      <c r="E231" s="1"/>
      <c r="R231" s="4"/>
      <c r="S231" s="10"/>
    </row>
    <row r="232" spans="5:19" ht="14.25">
      <c r="E232" s="1"/>
      <c r="R232" s="4"/>
      <c r="S232" s="10"/>
    </row>
    <row r="233" spans="5:19" ht="14.25">
      <c r="E233" s="1"/>
      <c r="R233" s="4"/>
      <c r="S233" s="10"/>
    </row>
    <row r="234" spans="5:19" ht="14.25">
      <c r="E234" s="1"/>
      <c r="R234" s="4"/>
      <c r="S234" s="10"/>
    </row>
    <row r="235" spans="5:19" ht="14.25">
      <c r="E235" s="1"/>
      <c r="R235" s="4"/>
      <c r="S235" s="10"/>
    </row>
    <row r="236" spans="5:19" ht="14.25">
      <c r="E236" s="1"/>
      <c r="R236" s="4"/>
      <c r="S236" s="10"/>
    </row>
    <row r="237" ht="14.25">
      <c r="E237" s="1"/>
    </row>
    <row r="238" ht="14.25">
      <c r="E238" s="1"/>
    </row>
    <row r="239" spans="5:19" ht="14.25">
      <c r="E239" s="1"/>
      <c r="S239" s="6"/>
    </row>
    <row r="240" spans="5:19" ht="14.25">
      <c r="E240" s="1"/>
      <c r="S240" s="6"/>
    </row>
    <row r="241" spans="5:19" ht="14.25">
      <c r="E241" s="1"/>
      <c r="S241" s="6"/>
    </row>
    <row r="242" spans="5:19" ht="14.25">
      <c r="E242" s="1"/>
      <c r="S242" s="6"/>
    </row>
    <row r="243" spans="5:19" ht="14.25">
      <c r="E243" s="1"/>
      <c r="S243" s="6"/>
    </row>
    <row r="244" spans="5:19" ht="14.25">
      <c r="E244" s="1"/>
      <c r="S244" s="6"/>
    </row>
    <row r="245" spans="5:19" ht="14.25">
      <c r="E245" s="1"/>
      <c r="S245" s="6"/>
    </row>
    <row r="246" spans="5:19" ht="14.25">
      <c r="E246" s="1"/>
      <c r="S246" s="6"/>
    </row>
    <row r="247" spans="5:19" ht="14.25">
      <c r="E247" s="1"/>
      <c r="S247" s="6"/>
    </row>
    <row r="248" spans="5:19" ht="14.25">
      <c r="E248" s="1"/>
      <c r="S248" s="6"/>
    </row>
    <row r="249" spans="5:19" ht="14.25">
      <c r="E249" s="1"/>
      <c r="S249" s="6"/>
    </row>
    <row r="250" spans="5:19" ht="14.25">
      <c r="E250" s="1"/>
      <c r="S250" s="6"/>
    </row>
    <row r="251" spans="5:19" ht="14.25">
      <c r="E251" s="1"/>
      <c r="S251" s="6"/>
    </row>
    <row r="252" spans="5:19" ht="14.25">
      <c r="E252" s="1"/>
      <c r="S252" s="6"/>
    </row>
    <row r="253" spans="5:19" ht="14.25">
      <c r="E253" s="1"/>
      <c r="S253" s="6"/>
    </row>
    <row r="254" spans="5:19" ht="14.25">
      <c r="E254" s="1"/>
      <c r="S254" s="6"/>
    </row>
    <row r="255" spans="5:19" ht="14.25">
      <c r="E255" s="1"/>
      <c r="S255" s="6"/>
    </row>
    <row r="256" spans="5:19" ht="14.25">
      <c r="E256" s="1"/>
      <c r="S256" s="6"/>
    </row>
    <row r="257" spans="5:19" ht="14.25">
      <c r="E257" s="1"/>
      <c r="S257" s="6"/>
    </row>
    <row r="258" spans="5:19" ht="14.25">
      <c r="E258" s="1"/>
      <c r="S258" s="6"/>
    </row>
    <row r="259" spans="5:19" ht="14.25">
      <c r="E259" s="1"/>
      <c r="S259" s="6"/>
    </row>
    <row r="260" spans="5:19" ht="14.25">
      <c r="E260" s="1"/>
      <c r="S260" s="6"/>
    </row>
    <row r="261" spans="5:19" ht="14.25">
      <c r="E261" s="1"/>
      <c r="S261" s="6"/>
    </row>
    <row r="262" spans="5:19" ht="14.25">
      <c r="E262" s="1"/>
      <c r="S262" s="6"/>
    </row>
    <row r="263" spans="5:19" ht="14.25">
      <c r="E263" s="1"/>
      <c r="S263" s="6"/>
    </row>
    <row r="264" spans="5:19" ht="14.25">
      <c r="E264" s="1"/>
      <c r="S264" s="6"/>
    </row>
    <row r="265" spans="5:19" ht="14.25">
      <c r="E265" s="1"/>
      <c r="S265" s="6"/>
    </row>
    <row r="266" spans="5:19" ht="14.25">
      <c r="E266" s="1"/>
      <c r="S266" s="6"/>
    </row>
    <row r="267" spans="5:19" ht="14.25">
      <c r="E267" s="1"/>
      <c r="S267" s="6"/>
    </row>
    <row r="268" spans="5:19" ht="14.25">
      <c r="E268" s="1"/>
      <c r="S268" s="6"/>
    </row>
    <row r="269" spans="5:19" ht="14.25">
      <c r="E269" s="1"/>
      <c r="S269" s="6"/>
    </row>
    <row r="270" spans="5:19" ht="14.25">
      <c r="E270" s="1"/>
      <c r="S270" s="6"/>
    </row>
    <row r="271" spans="5:19" ht="14.25">
      <c r="E271" s="1"/>
      <c r="S271" s="6"/>
    </row>
    <row r="272" spans="5:19" ht="14.25">
      <c r="E272" s="1"/>
      <c r="S272" s="6"/>
    </row>
    <row r="273" spans="5:19" ht="14.25">
      <c r="E273" s="1"/>
      <c r="S273" s="6"/>
    </row>
    <row r="274" spans="5:19" ht="14.25">
      <c r="E274" s="1"/>
      <c r="S274" s="6"/>
    </row>
    <row r="275" spans="5:19" ht="14.25">
      <c r="E275" s="1"/>
      <c r="S275" s="6"/>
    </row>
    <row r="276" spans="5:19" ht="14.25">
      <c r="E276" s="1"/>
      <c r="S276" s="6"/>
    </row>
    <row r="277" spans="5:19" ht="14.25">
      <c r="E277" s="1"/>
      <c r="S277" s="6"/>
    </row>
    <row r="278" spans="5:19" ht="14.25">
      <c r="E278" s="1"/>
      <c r="S278" s="6"/>
    </row>
    <row r="279" spans="5:19" ht="14.25">
      <c r="E279" s="1"/>
      <c r="S279" s="6"/>
    </row>
    <row r="280" spans="5:19" ht="14.25">
      <c r="E280" s="1"/>
      <c r="S280" s="6"/>
    </row>
    <row r="281" spans="5:19" ht="14.25">
      <c r="E281" s="1"/>
      <c r="S281" s="6"/>
    </row>
    <row r="282" spans="5:19" ht="14.25">
      <c r="E282" s="1"/>
      <c r="S282" s="12"/>
    </row>
    <row r="283" spans="5:19" ht="14.25">
      <c r="E283" s="1"/>
      <c r="S283" s="6"/>
    </row>
    <row r="284" spans="5:19" ht="14.25">
      <c r="E284" s="1"/>
      <c r="S284" s="6"/>
    </row>
    <row r="285" spans="5:19" ht="14.25">
      <c r="E285" s="1"/>
      <c r="S285" s="6"/>
    </row>
    <row r="286" spans="5:19" ht="14.25">
      <c r="E286" s="1"/>
      <c r="S286" s="6"/>
    </row>
    <row r="287" spans="5:19" ht="14.25">
      <c r="E287" s="1"/>
      <c r="S287" s="6"/>
    </row>
    <row r="288" spans="5:19" ht="14.25">
      <c r="E288" s="1"/>
      <c r="S288" s="6"/>
    </row>
    <row r="289" spans="5:19" ht="14.25">
      <c r="E289" s="1"/>
      <c r="S289" s="6"/>
    </row>
    <row r="290" spans="5:19" ht="14.25">
      <c r="E290" s="1"/>
      <c r="S290" s="6"/>
    </row>
    <row r="291" spans="5:19" ht="14.25">
      <c r="E291" s="1"/>
      <c r="S291" s="6"/>
    </row>
    <row r="292" spans="5:19" ht="14.25">
      <c r="E292" s="1"/>
      <c r="S292" s="6"/>
    </row>
    <row r="293" spans="5:19" ht="14.25">
      <c r="E293" s="1"/>
      <c r="S293" s="6"/>
    </row>
    <row r="294" spans="5:19" ht="14.25">
      <c r="E294" s="1"/>
      <c r="S294" s="6"/>
    </row>
    <row r="295" spans="5:19" ht="14.25">
      <c r="E295" s="1"/>
      <c r="S295" s="6"/>
    </row>
    <row r="296" spans="5:19" ht="14.25">
      <c r="E296" s="1"/>
      <c r="S296" s="6"/>
    </row>
    <row r="297" spans="5:19" ht="14.25">
      <c r="E297" s="1"/>
      <c r="S297" s="6"/>
    </row>
    <row r="298" spans="5:19" ht="14.25">
      <c r="E298" s="1"/>
      <c r="S298" s="6"/>
    </row>
    <row r="299" spans="5:19" ht="14.25">
      <c r="E299" s="1"/>
      <c r="S299" s="6"/>
    </row>
    <row r="300" spans="5:19" ht="14.25">
      <c r="E300" s="1"/>
      <c r="S300" s="6"/>
    </row>
    <row r="301" spans="5:19" ht="14.25">
      <c r="E301" s="1"/>
      <c r="S301" s="6"/>
    </row>
    <row r="302" spans="5:19" ht="14.25">
      <c r="E302" s="1"/>
      <c r="S302" s="6"/>
    </row>
    <row r="303" spans="5:19" ht="14.25">
      <c r="E303" s="1"/>
      <c r="S303" s="6"/>
    </row>
    <row r="304" spans="5:19" ht="14.25">
      <c r="E304" s="1"/>
      <c r="S304" s="6"/>
    </row>
    <row r="305" spans="5:19" ht="14.25">
      <c r="E305" s="1"/>
      <c r="S305" s="6"/>
    </row>
    <row r="306" spans="5:19" ht="14.25">
      <c r="E306" s="1"/>
      <c r="S306" s="13"/>
    </row>
    <row r="307" spans="5:19" ht="14.25">
      <c r="E307" s="1"/>
      <c r="S307" s="13"/>
    </row>
    <row r="308" spans="5:19" ht="14.25">
      <c r="E308" s="1"/>
      <c r="S308" s="13"/>
    </row>
    <row r="309" spans="5:19" ht="14.25">
      <c r="E309" s="1"/>
      <c r="S309" s="13"/>
    </row>
    <row r="310" spans="5:19" ht="14.25">
      <c r="E310" s="1"/>
      <c r="S310" s="13"/>
    </row>
    <row r="311" spans="5:19" ht="14.25">
      <c r="E311" s="1"/>
      <c r="S311" s="13"/>
    </row>
    <row r="312" spans="5:19" ht="14.25">
      <c r="E312" s="1"/>
      <c r="S312" s="13"/>
    </row>
    <row r="313" spans="5:19" ht="14.25">
      <c r="E313" s="1"/>
      <c r="S313" s="13"/>
    </row>
    <row r="314" spans="5:19" ht="14.25">
      <c r="E314" s="1"/>
      <c r="S314" s="13"/>
    </row>
    <row r="315" spans="5:19" ht="14.25">
      <c r="E315" s="1"/>
      <c r="S315" s="13"/>
    </row>
    <row r="316" spans="5:19" ht="14.25">
      <c r="E316" s="1"/>
      <c r="S316" s="13"/>
    </row>
    <row r="317" spans="5:19" ht="14.25">
      <c r="E317" s="1"/>
      <c r="S317" s="13"/>
    </row>
    <row r="318" spans="5:19" ht="14.25">
      <c r="E318" s="1"/>
      <c r="S318" s="13"/>
    </row>
    <row r="319" spans="5:19" ht="14.25">
      <c r="E319" s="1"/>
      <c r="S319" s="13"/>
    </row>
    <row r="320" spans="5:19" ht="14.25">
      <c r="E320" s="1"/>
      <c r="S320" s="13"/>
    </row>
    <row r="321" spans="5:19" ht="14.25">
      <c r="E321" s="1"/>
      <c r="S321" s="13"/>
    </row>
    <row r="322" spans="5:19" ht="14.25">
      <c r="E322" s="1"/>
      <c r="S322" s="6"/>
    </row>
    <row r="323" spans="5:19" ht="14.25">
      <c r="E323" s="1"/>
      <c r="S323" s="6"/>
    </row>
    <row r="324" spans="5:19" ht="14.25">
      <c r="E324" s="1"/>
      <c r="S324" s="6"/>
    </row>
    <row r="325" spans="5:19" ht="14.25">
      <c r="E325" s="1"/>
      <c r="S325" s="6"/>
    </row>
    <row r="326" spans="5:19" ht="14.25">
      <c r="E326" s="1"/>
      <c r="S326" s="6"/>
    </row>
    <row r="327" spans="5:19" ht="14.25">
      <c r="E327" s="1"/>
      <c r="S327" s="6"/>
    </row>
    <row r="328" spans="5:19" ht="14.25">
      <c r="E328" s="1"/>
      <c r="S328" s="6"/>
    </row>
    <row r="329" spans="5:19" ht="14.25">
      <c r="E329" s="1"/>
      <c r="S329" s="6"/>
    </row>
    <row r="330" spans="5:19" ht="14.25">
      <c r="E330" s="1"/>
      <c r="S330" s="6"/>
    </row>
    <row r="331" spans="5:19" ht="14.25">
      <c r="E331" s="1"/>
      <c r="S331" s="6"/>
    </row>
    <row r="332" spans="5:19" ht="14.25">
      <c r="E332" s="1"/>
      <c r="S332" s="6"/>
    </row>
    <row r="333" spans="5:19" ht="14.25">
      <c r="E333" s="1"/>
      <c r="S333" s="6"/>
    </row>
    <row r="334" spans="5:19" ht="14.25">
      <c r="E334" s="1"/>
      <c r="S334" s="6"/>
    </row>
    <row r="335" spans="5:19" ht="14.25">
      <c r="E335" s="1"/>
      <c r="S335" s="6"/>
    </row>
    <row r="336" spans="5:19" ht="14.25">
      <c r="E336" s="1"/>
      <c r="S336" s="6"/>
    </row>
    <row r="337" spans="5:19" ht="14.25">
      <c r="E337" s="1"/>
      <c r="S337" s="6"/>
    </row>
    <row r="338" spans="5:19" ht="14.25">
      <c r="E338" s="1"/>
      <c r="S338" s="6"/>
    </row>
    <row r="339" spans="5:19" ht="14.25">
      <c r="E339" s="1"/>
      <c r="S339" s="6"/>
    </row>
    <row r="340" spans="5:19" ht="14.25">
      <c r="E340" s="1"/>
      <c r="S340" s="6"/>
    </row>
    <row r="341" spans="5:19" ht="14.25">
      <c r="E341" s="1"/>
      <c r="S341" s="6"/>
    </row>
    <row r="342" spans="5:19" ht="14.25">
      <c r="E342" s="1"/>
      <c r="S342" s="6"/>
    </row>
    <row r="343" spans="5:19" ht="14.25">
      <c r="E343" s="1"/>
      <c r="S343" s="6"/>
    </row>
    <row r="344" spans="5:19" ht="14.25">
      <c r="E344" s="1"/>
      <c r="S344" s="6"/>
    </row>
    <row r="345" spans="5:19" ht="14.25">
      <c r="E345" s="1"/>
      <c r="S345" s="6"/>
    </row>
    <row r="346" spans="5:19" ht="14.25">
      <c r="E346" s="1"/>
      <c r="S346" s="6"/>
    </row>
    <row r="347" spans="5:19" ht="14.25">
      <c r="E347" s="1"/>
      <c r="S347" s="6"/>
    </row>
    <row r="348" spans="5:19" ht="14.25">
      <c r="E348" s="1"/>
      <c r="S348" s="6"/>
    </row>
    <row r="349" spans="5:19" ht="14.25">
      <c r="E349" s="1"/>
      <c r="S349" s="6"/>
    </row>
    <row r="350" spans="5:19" ht="14.25">
      <c r="E350" s="1"/>
      <c r="S350" s="6"/>
    </row>
    <row r="351" spans="5:19" ht="14.25">
      <c r="E351" s="1"/>
      <c r="S351" s="6"/>
    </row>
    <row r="352" spans="5:19" ht="14.25">
      <c r="E352" s="1"/>
      <c r="S352" s="6"/>
    </row>
    <row r="353" spans="5:19" ht="14.25">
      <c r="E353" s="1"/>
      <c r="S353" s="6"/>
    </row>
    <row r="354" spans="5:19" ht="14.25">
      <c r="E354" s="1"/>
      <c r="S354" s="6"/>
    </row>
    <row r="355" spans="5:19" ht="14.25">
      <c r="E355" s="1"/>
      <c r="S355" s="6"/>
    </row>
    <row r="356" spans="5:19" ht="14.25">
      <c r="E356" s="1"/>
      <c r="S356" s="6"/>
    </row>
    <row r="357" spans="5:19" ht="14.25">
      <c r="E357" s="1"/>
      <c r="S357" s="6"/>
    </row>
    <row r="358" spans="5:19" ht="14.25">
      <c r="E358" s="1"/>
      <c r="S358" s="6"/>
    </row>
    <row r="359" spans="5:19" ht="14.25">
      <c r="E359" s="1"/>
      <c r="S359" s="6"/>
    </row>
    <row r="360" spans="5:19" ht="14.25">
      <c r="E360" s="1"/>
      <c r="S360" s="6"/>
    </row>
    <row r="361" spans="5:19" ht="14.25">
      <c r="E361" s="1"/>
      <c r="S361" s="6"/>
    </row>
    <row r="362" spans="5:19" ht="14.25">
      <c r="E362" s="1"/>
      <c r="S362" s="6"/>
    </row>
    <row r="363" spans="5:19" ht="14.25">
      <c r="E363" s="1"/>
      <c r="S363" s="6"/>
    </row>
    <row r="364" spans="5:19" ht="14.25">
      <c r="E364" s="1"/>
      <c r="S364" s="6"/>
    </row>
    <row r="365" spans="5:19" ht="14.25">
      <c r="E365" s="1"/>
      <c r="S365" s="6"/>
    </row>
    <row r="366" spans="5:19" ht="14.25">
      <c r="E366" s="1"/>
      <c r="S366" s="6"/>
    </row>
    <row r="367" spans="5:19" ht="14.25">
      <c r="E367" s="1"/>
      <c r="S367" s="6"/>
    </row>
    <row r="368" spans="5:19" ht="14.25">
      <c r="E368" s="1"/>
      <c r="S368" s="6"/>
    </row>
    <row r="369" spans="5:19" ht="14.25">
      <c r="E369" s="1"/>
      <c r="S369" s="6"/>
    </row>
    <row r="370" spans="5:19" ht="14.25">
      <c r="E370" s="1"/>
      <c r="S370" s="6"/>
    </row>
    <row r="371" spans="5:19" ht="14.25">
      <c r="E371" s="1"/>
      <c r="S371" s="6"/>
    </row>
    <row r="372" spans="5:19" ht="14.25">
      <c r="E372" s="1"/>
      <c r="S372" s="6"/>
    </row>
    <row r="373" spans="5:19" ht="14.25">
      <c r="E373" s="1"/>
      <c r="S373" s="6"/>
    </row>
    <row r="374" spans="5:19" ht="14.25">
      <c r="E374" s="1"/>
      <c r="S374" s="6"/>
    </row>
    <row r="375" spans="5:19" ht="14.25">
      <c r="E375" s="1"/>
      <c r="S375" s="6"/>
    </row>
    <row r="376" spans="5:19" ht="14.25">
      <c r="E376" s="1"/>
      <c r="S376" s="6"/>
    </row>
    <row r="377" spans="5:19" ht="14.25">
      <c r="E377" s="1"/>
      <c r="S377" s="6"/>
    </row>
    <row r="378" spans="5:19" ht="14.25">
      <c r="E378" s="1"/>
      <c r="S378" s="6"/>
    </row>
    <row r="379" spans="5:19" ht="14.25">
      <c r="E379" s="1"/>
      <c r="S379" s="6"/>
    </row>
    <row r="380" spans="5:19" ht="14.25">
      <c r="E380" s="1"/>
      <c r="S380" s="6"/>
    </row>
    <row r="381" spans="5:19" ht="14.25">
      <c r="E381" s="1"/>
      <c r="S381" s="6"/>
    </row>
    <row r="382" spans="5:19" ht="14.25">
      <c r="E382" s="1"/>
      <c r="S382" s="6"/>
    </row>
    <row r="383" spans="5:19" ht="14.25">
      <c r="E383" s="1"/>
      <c r="S383" s="6"/>
    </row>
    <row r="384" spans="5:19" ht="14.25">
      <c r="E384" s="1"/>
      <c r="S384" s="6"/>
    </row>
    <row r="385" spans="5:19" ht="14.25">
      <c r="E385" s="1"/>
      <c r="S385" s="6"/>
    </row>
    <row r="386" spans="5:19" ht="14.25">
      <c r="E386" s="1"/>
      <c r="S386" s="6"/>
    </row>
    <row r="387" spans="5:19" ht="14.25">
      <c r="E387" s="1"/>
      <c r="S387" s="6"/>
    </row>
    <row r="388" spans="5:19" ht="14.25">
      <c r="E388" s="1"/>
      <c r="S388" s="6"/>
    </row>
    <row r="389" spans="5:19" ht="14.25">
      <c r="E389" s="1"/>
      <c r="S389" s="6"/>
    </row>
    <row r="390" spans="5:19" ht="14.25">
      <c r="E390" s="1"/>
      <c r="S390" s="6"/>
    </row>
    <row r="391" spans="5:19" ht="14.25">
      <c r="E391" s="1"/>
      <c r="S391" s="6"/>
    </row>
    <row r="392" spans="5:19" ht="14.25">
      <c r="E392" s="1"/>
      <c r="S392" s="6"/>
    </row>
    <row r="393" spans="5:19" ht="14.25">
      <c r="E393" s="1"/>
      <c r="S393" s="6"/>
    </row>
    <row r="394" spans="5:19" ht="14.25">
      <c r="E394" s="1"/>
      <c r="S394" s="6"/>
    </row>
    <row r="395" spans="5:19" ht="14.25">
      <c r="E395" s="1"/>
      <c r="S395" s="6"/>
    </row>
    <row r="396" spans="5:19" ht="14.25">
      <c r="E396" s="1"/>
      <c r="S396" s="6"/>
    </row>
    <row r="397" spans="5:19" ht="14.25">
      <c r="E397" s="1"/>
      <c r="S397" s="6"/>
    </row>
    <row r="398" spans="5:19" ht="14.25">
      <c r="E398" s="1"/>
      <c r="S398" s="6"/>
    </row>
    <row r="399" spans="5:19" ht="14.25">
      <c r="E399" s="1"/>
      <c r="S399" s="6"/>
    </row>
    <row r="400" spans="5:19" ht="14.25">
      <c r="E400" s="1"/>
      <c r="S400" s="6"/>
    </row>
    <row r="401" spans="5:21" ht="14.25">
      <c r="E401" s="1"/>
      <c r="S401" s="6"/>
      <c r="U401" s="8"/>
    </row>
    <row r="402" spans="5:19" ht="14.25">
      <c r="E402" s="1"/>
      <c r="S402" s="6"/>
    </row>
    <row r="403" spans="5:19" ht="14.25">
      <c r="E403" s="1"/>
      <c r="S403" s="6"/>
    </row>
    <row r="404" spans="5:19" ht="14.25">
      <c r="E404" s="1"/>
      <c r="S404" s="6"/>
    </row>
    <row r="405" spans="5:19" ht="14.25">
      <c r="E405" s="1"/>
      <c r="S405" s="6"/>
    </row>
    <row r="406" spans="5:19" ht="14.25">
      <c r="E406" s="1"/>
      <c r="S406" s="6"/>
    </row>
    <row r="407" spans="5:19" ht="14.25">
      <c r="E407" s="1"/>
      <c r="S407" s="6"/>
    </row>
    <row r="408" spans="5:19" ht="14.25">
      <c r="E408" s="1"/>
      <c r="S408" s="6"/>
    </row>
    <row r="409" spans="5:19" ht="14.25">
      <c r="E409" s="1"/>
      <c r="S409" s="6"/>
    </row>
    <row r="410" spans="5:19" ht="14.25">
      <c r="E410" s="1"/>
      <c r="S410" s="6"/>
    </row>
    <row r="411" spans="5:19" ht="14.25">
      <c r="E411" s="1"/>
      <c r="S411" s="6"/>
    </row>
    <row r="412" spans="5:19" ht="14.25">
      <c r="E412" s="1"/>
      <c r="S412" s="6"/>
    </row>
    <row r="413" spans="5:19" ht="14.25">
      <c r="E413" s="1"/>
      <c r="S413" s="6"/>
    </row>
    <row r="414" spans="5:21" ht="14.25">
      <c r="E414" s="1"/>
      <c r="S414" s="6"/>
      <c r="U414" s="8"/>
    </row>
    <row r="415" spans="5:19" ht="14.25">
      <c r="E415" s="1"/>
      <c r="S415" s="14"/>
    </row>
    <row r="416" spans="5:19" ht="14.25">
      <c r="E416" s="1"/>
      <c r="S416" s="14"/>
    </row>
    <row r="417" spans="5:19" ht="14.25">
      <c r="E417" s="1"/>
      <c r="S417" s="14"/>
    </row>
    <row r="418" spans="5:21" ht="14.25">
      <c r="E418" s="1"/>
      <c r="S418" s="15"/>
      <c r="U418" s="8"/>
    </row>
    <row r="419" spans="5:19" ht="14.25">
      <c r="E419" s="1"/>
      <c r="S419" s="15"/>
    </row>
    <row r="420" spans="5:19" ht="14.25">
      <c r="E420" s="1"/>
      <c r="S420" s="15"/>
    </row>
    <row r="421" spans="5:19" ht="14.25">
      <c r="E421" s="1"/>
      <c r="S421" s="15"/>
    </row>
    <row r="422" spans="5:19" ht="14.25">
      <c r="E422" s="1"/>
      <c r="S422" s="15"/>
    </row>
    <row r="423" spans="5:19" ht="14.25">
      <c r="E423" s="1"/>
      <c r="S423" s="15"/>
    </row>
    <row r="424" spans="5:21" ht="14.25">
      <c r="E424" s="1"/>
      <c r="S424" s="16"/>
      <c r="U424" s="8"/>
    </row>
    <row r="425" spans="5:19" ht="14.25">
      <c r="E425" s="1"/>
      <c r="S425" s="16"/>
    </row>
    <row r="426" spans="5:21" ht="14.25">
      <c r="E426" s="1"/>
      <c r="S426" s="16"/>
      <c r="U426" s="8"/>
    </row>
    <row r="427" spans="5:19" ht="14.25">
      <c r="E427" s="1"/>
      <c r="S427" s="16"/>
    </row>
    <row r="428" spans="5:19" ht="14.25">
      <c r="E428" s="1"/>
      <c r="S428" s="16"/>
    </row>
    <row r="429" spans="5:19" ht="14.25">
      <c r="E429" s="1"/>
      <c r="S429" s="16"/>
    </row>
    <row r="430" spans="5:19" ht="14.25">
      <c r="E430" s="1"/>
      <c r="S430" s="7"/>
    </row>
    <row r="431" spans="5:19" ht="14.25">
      <c r="E431" s="1"/>
      <c r="S431" s="6"/>
    </row>
    <row r="432" spans="5:21" ht="14.25">
      <c r="E432" s="1"/>
      <c r="S432" s="6"/>
      <c r="U432" s="8"/>
    </row>
    <row r="433" spans="5:21" ht="14.25">
      <c r="E433" s="1"/>
      <c r="S433" s="6"/>
      <c r="U433" s="8"/>
    </row>
    <row r="434" spans="5:21" ht="14.25">
      <c r="E434" s="1"/>
      <c r="S434" s="6"/>
      <c r="U434" s="8"/>
    </row>
    <row r="435" spans="5:21" ht="14.25">
      <c r="E435" s="1"/>
      <c r="S435" s="6"/>
      <c r="U435" s="8"/>
    </row>
    <row r="436" spans="5:21" ht="14.25">
      <c r="E436" s="1"/>
      <c r="S436" s="6"/>
      <c r="U436" s="8"/>
    </row>
    <row r="437" spans="5:21" ht="14.25">
      <c r="E437" s="1"/>
      <c r="S437" s="6"/>
      <c r="U437" s="8"/>
    </row>
    <row r="438" spans="5:21" ht="14.25">
      <c r="E438" s="1"/>
      <c r="S438" s="6"/>
      <c r="U438" s="8"/>
    </row>
    <row r="439" spans="5:21" ht="14.25">
      <c r="E439" s="1"/>
      <c r="S439" s="6"/>
      <c r="U439" s="8"/>
    </row>
    <row r="440" spans="5:19" ht="14.25">
      <c r="E440" s="1"/>
      <c r="S440" s="6"/>
    </row>
    <row r="441" spans="5:19" ht="14.25">
      <c r="E441" s="1"/>
      <c r="S441" s="6"/>
    </row>
    <row r="442" spans="5:19" ht="14.25">
      <c r="E442" s="1"/>
      <c r="S442" s="6"/>
    </row>
    <row r="443" spans="5:19" ht="14.25">
      <c r="E443" s="1"/>
      <c r="S443" s="6"/>
    </row>
    <row r="444" spans="5:19" ht="14.25">
      <c r="E444" s="1"/>
      <c r="S444" s="6"/>
    </row>
    <row r="445" spans="5:19" ht="14.25">
      <c r="E445" s="1"/>
      <c r="S445" s="6"/>
    </row>
    <row r="446" spans="5:19" ht="14.25">
      <c r="E446" s="1"/>
      <c r="S446" s="6"/>
    </row>
    <row r="447" spans="5:19" ht="14.25">
      <c r="E447" s="1"/>
      <c r="S447" s="6"/>
    </row>
    <row r="448" spans="5:19" ht="14.25">
      <c r="E448" s="1"/>
      <c r="S448" s="6"/>
    </row>
    <row r="449" spans="5:21" ht="14.25">
      <c r="E449" s="1"/>
      <c r="S449" s="6"/>
      <c r="U449" s="8"/>
    </row>
    <row r="450" spans="5:19" ht="14.25">
      <c r="E450" s="1"/>
      <c r="S450" s="6"/>
    </row>
    <row r="451" spans="5:19" ht="14.25">
      <c r="E451" s="1"/>
      <c r="S451" s="6"/>
    </row>
    <row r="452" spans="5:19" ht="14.25">
      <c r="E452" s="1"/>
      <c r="S452" s="6"/>
    </row>
    <row r="453" spans="5:19" ht="14.25">
      <c r="E453" s="1"/>
      <c r="S453" s="6"/>
    </row>
    <row r="454" spans="5:19" ht="14.25">
      <c r="E454" s="1"/>
      <c r="S454" s="6"/>
    </row>
    <row r="455" spans="5:19" ht="14.25">
      <c r="E455" s="1"/>
      <c r="S455" s="6"/>
    </row>
    <row r="456" spans="5:19" ht="14.25">
      <c r="E456" s="1"/>
      <c r="S456" s="6"/>
    </row>
    <row r="457" spans="5:19" ht="14.25">
      <c r="E457" s="1"/>
      <c r="S457" s="6"/>
    </row>
    <row r="458" spans="5:19" ht="14.25">
      <c r="E458" s="1"/>
      <c r="S458" s="6"/>
    </row>
    <row r="459" spans="5:19" ht="14.25">
      <c r="E459" s="1"/>
      <c r="S459" s="6"/>
    </row>
    <row r="460" spans="5:19" ht="14.25">
      <c r="E460" s="1"/>
      <c r="S460" s="6"/>
    </row>
    <row r="461" spans="5:19" ht="14.25">
      <c r="E461" s="1"/>
      <c r="S461" s="6"/>
    </row>
    <row r="462" spans="5:19" ht="14.25">
      <c r="E462" s="1"/>
      <c r="S462" s="6"/>
    </row>
    <row r="463" spans="5:19" ht="14.25">
      <c r="E463" s="1"/>
      <c r="S463" s="6"/>
    </row>
    <row r="464" spans="5:19" ht="14.25">
      <c r="E464" s="1"/>
      <c r="S464" s="6"/>
    </row>
    <row r="465" spans="5:19" ht="14.25">
      <c r="E465" s="1"/>
      <c r="S465" s="6"/>
    </row>
    <row r="466" spans="5:19" ht="14.25">
      <c r="E466" s="1"/>
      <c r="S466" s="6"/>
    </row>
    <row r="467" spans="5:19" ht="14.25">
      <c r="E467" s="1"/>
      <c r="S467" s="17"/>
    </row>
    <row r="468" spans="5:19" ht="14.25">
      <c r="E468" s="1"/>
      <c r="S468" s="6"/>
    </row>
    <row r="469" spans="5:19" ht="14.25">
      <c r="E469" s="1"/>
      <c r="S469" s="6"/>
    </row>
    <row r="470" spans="5:19" ht="14.25">
      <c r="E470" s="1"/>
      <c r="S470" s="6"/>
    </row>
    <row r="471" spans="5:19" ht="14.25">
      <c r="E471" s="1"/>
      <c r="S471" s="6"/>
    </row>
    <row r="472" spans="5:19" ht="14.25">
      <c r="E472" s="1"/>
      <c r="S472" s="6"/>
    </row>
    <row r="473" spans="5:19" ht="14.25">
      <c r="E473" s="1"/>
      <c r="S473" s="6"/>
    </row>
    <row r="474" spans="5:19" ht="14.25">
      <c r="E474" s="1"/>
      <c r="S474" s="6"/>
    </row>
    <row r="475" spans="5:19" ht="14.25">
      <c r="E475" s="1"/>
      <c r="S475" s="6"/>
    </row>
    <row r="476" spans="5:19" ht="14.25">
      <c r="E476" s="1"/>
      <c r="S476" s="6"/>
    </row>
    <row r="477" spans="5:19" ht="14.25">
      <c r="E477" s="1"/>
      <c r="S477" s="6"/>
    </row>
    <row r="478" spans="5:19" ht="14.25">
      <c r="E478" s="1"/>
      <c r="S478" s="6"/>
    </row>
    <row r="479" spans="5:19" ht="14.25">
      <c r="E479" s="1"/>
      <c r="S479" s="6"/>
    </row>
    <row r="480" spans="5:19" ht="14.25">
      <c r="E480" s="1"/>
      <c r="S480" s="6"/>
    </row>
    <row r="481" spans="5:19" ht="14.25">
      <c r="E481" s="1"/>
      <c r="S481" s="6"/>
    </row>
    <row r="482" spans="5:19" ht="14.25">
      <c r="E482" s="1"/>
      <c r="S482" s="6"/>
    </row>
    <row r="483" spans="5:19" ht="14.25">
      <c r="E483" s="1"/>
      <c r="S483" s="6"/>
    </row>
    <row r="484" spans="5:19" ht="14.25">
      <c r="E484" s="1"/>
      <c r="S484" s="6"/>
    </row>
    <row r="485" spans="5:19" ht="14.25">
      <c r="E485" s="1"/>
      <c r="S485" s="6"/>
    </row>
    <row r="486" spans="5:19" ht="14.25">
      <c r="E486" s="1"/>
      <c r="S486" s="6"/>
    </row>
    <row r="487" spans="5:19" ht="14.25">
      <c r="E487" s="1"/>
      <c r="S487" s="6"/>
    </row>
    <row r="488" spans="5:19" ht="14.25">
      <c r="E488" s="1"/>
      <c r="S488" s="6"/>
    </row>
    <row r="489" spans="5:19" ht="14.25">
      <c r="E489" s="1"/>
      <c r="S489" s="6"/>
    </row>
    <row r="490" spans="5:19" ht="14.25">
      <c r="E490" s="1"/>
      <c r="S490" s="6"/>
    </row>
    <row r="491" spans="5:19" ht="14.25">
      <c r="E491" s="1"/>
      <c r="S491" s="6"/>
    </row>
    <row r="492" spans="5:19" ht="14.25">
      <c r="E492" s="1"/>
      <c r="S492" s="6"/>
    </row>
    <row r="493" spans="5:19" ht="14.25">
      <c r="E493" s="1"/>
      <c r="S493" s="6"/>
    </row>
    <row r="494" spans="5:19" ht="14.25">
      <c r="E494" s="1"/>
      <c r="S494" s="6"/>
    </row>
    <row r="495" spans="5:19" ht="14.25">
      <c r="E495" s="1"/>
      <c r="S495" s="6"/>
    </row>
    <row r="496" spans="5:19" ht="14.25">
      <c r="E496" s="1"/>
      <c r="S496" s="6"/>
    </row>
    <row r="497" spans="5:19" ht="14.25">
      <c r="E497" s="1"/>
      <c r="S497" s="6"/>
    </row>
    <row r="498" spans="5:19" ht="14.25">
      <c r="E498" s="1"/>
      <c r="S498" s="6"/>
    </row>
    <row r="499" spans="5:19" ht="14.25">
      <c r="E499" s="1"/>
      <c r="S499" s="6"/>
    </row>
    <row r="500" spans="5:19" ht="14.25">
      <c r="E500" s="1"/>
      <c r="S500" s="6"/>
    </row>
    <row r="501" spans="5:19" ht="14.25">
      <c r="E501" s="1"/>
      <c r="S501" s="6"/>
    </row>
    <row r="502" spans="5:21" ht="14.25">
      <c r="E502" s="1"/>
      <c r="S502" s="6"/>
      <c r="T502" s="8"/>
      <c r="U502" s="8"/>
    </row>
    <row r="503" spans="5:21" ht="14.25">
      <c r="E503" s="1"/>
      <c r="S503" s="6"/>
      <c r="U503" s="6"/>
    </row>
    <row r="504" spans="5:23" ht="14.25">
      <c r="E504" s="1"/>
      <c r="S504" s="6"/>
      <c r="U504" s="8"/>
      <c r="W504" s="8">
        <f>+U504+U510</f>
        <v>0</v>
      </c>
    </row>
    <row r="505" spans="5:19" ht="14.25">
      <c r="E505" s="1"/>
      <c r="S505" s="6"/>
    </row>
    <row r="506" spans="5:19" ht="14.25">
      <c r="E506" s="1"/>
      <c r="S506" s="6"/>
    </row>
    <row r="507" spans="5:19" ht="14.25">
      <c r="E507" s="1"/>
      <c r="S507" s="6"/>
    </row>
    <row r="508" spans="5:21" ht="14.25">
      <c r="E508" s="1"/>
      <c r="S508" s="6"/>
      <c r="U508" s="8"/>
    </row>
    <row r="509" spans="5:21" ht="14.25">
      <c r="E509" s="1"/>
      <c r="S509" s="6"/>
      <c r="U509" s="6"/>
    </row>
    <row r="510" spans="5:21" ht="14.25">
      <c r="E510" s="1"/>
      <c r="S510" s="6"/>
      <c r="U510" s="6"/>
    </row>
    <row r="511" spans="5:21" ht="14.25">
      <c r="E511" s="1"/>
      <c r="S511" s="6"/>
      <c r="U511" s="6"/>
    </row>
    <row r="512" spans="5:21" ht="14.25">
      <c r="E512" s="1"/>
      <c r="R512" s="18"/>
      <c r="S512" s="6"/>
      <c r="U512" s="6"/>
    </row>
    <row r="513" spans="5:19" ht="14.25">
      <c r="E513" s="1"/>
      <c r="S513" s="6"/>
    </row>
    <row r="514" spans="5:19" ht="14.25">
      <c r="E514" s="1"/>
      <c r="S514" s="6"/>
    </row>
    <row r="515" spans="5:19" ht="14.25">
      <c r="E515" s="1"/>
      <c r="S515" s="6"/>
    </row>
    <row r="516" spans="5:19" ht="14.25">
      <c r="E516" s="1"/>
      <c r="S516" s="6"/>
    </row>
    <row r="517" spans="5:19" ht="14.25">
      <c r="E517" s="1"/>
      <c r="S517" s="6"/>
    </row>
    <row r="518" spans="5:19" ht="14.25">
      <c r="E518" s="1"/>
      <c r="S518" s="6"/>
    </row>
    <row r="519" spans="5:19" ht="14.25">
      <c r="E519" s="1"/>
      <c r="S519" s="6"/>
    </row>
    <row r="520" spans="5:19" ht="14.25">
      <c r="E520" s="1"/>
      <c r="S520" s="6"/>
    </row>
    <row r="521" spans="5:19" ht="14.25">
      <c r="E521" s="1"/>
      <c r="S521" s="6"/>
    </row>
    <row r="522" spans="5:19" ht="14.25">
      <c r="E522" s="1"/>
      <c r="S522" s="7"/>
    </row>
    <row r="523" spans="5:19" ht="14.25">
      <c r="E523" s="1"/>
      <c r="S523" s="7"/>
    </row>
    <row r="524" spans="5:19" ht="14.25">
      <c r="E524" s="1"/>
      <c r="S524" s="7"/>
    </row>
    <row r="525" spans="5:19" ht="14.25">
      <c r="E525" s="1"/>
      <c r="S525" s="7"/>
    </row>
    <row r="526" spans="5:19" ht="14.25">
      <c r="E526" s="1"/>
      <c r="S526" s="7"/>
    </row>
    <row r="527" spans="5:19" ht="14.25">
      <c r="E527" s="1"/>
      <c r="S527" s="7"/>
    </row>
    <row r="528" spans="5:19" ht="14.25">
      <c r="E528" s="1"/>
      <c r="S528" s="7"/>
    </row>
    <row r="529" spans="5:19" ht="14.25">
      <c r="E529" s="1"/>
      <c r="S529" s="7"/>
    </row>
    <row r="530" spans="5:19" ht="14.25">
      <c r="E530" s="1"/>
      <c r="S530" s="7"/>
    </row>
    <row r="531" spans="5:19" ht="14.25">
      <c r="E531" s="1"/>
      <c r="S531" s="6"/>
    </row>
    <row r="532" spans="5:19" ht="14.25">
      <c r="E532" s="1"/>
      <c r="S532" s="6"/>
    </row>
    <row r="533" spans="5:19" ht="14.25">
      <c r="E533" s="1"/>
      <c r="S533" s="6"/>
    </row>
    <row r="534" spans="5:19" ht="14.25">
      <c r="E534" s="1"/>
      <c r="S534" s="6"/>
    </row>
    <row r="535" spans="5:19" ht="14.25">
      <c r="E535" s="1"/>
      <c r="S535" s="6"/>
    </row>
    <row r="536" spans="5:19" ht="14.25">
      <c r="E536" s="1"/>
      <c r="S536" s="6"/>
    </row>
    <row r="537" spans="5:19" ht="14.25">
      <c r="E537" s="1"/>
      <c r="S537" s="6"/>
    </row>
    <row r="538" spans="5:19" ht="14.25">
      <c r="E538" s="1"/>
      <c r="S538" s="6"/>
    </row>
    <row r="539" spans="5:19" ht="14.25">
      <c r="E539" s="1"/>
      <c r="S539" s="6"/>
    </row>
    <row r="540" spans="5:19" ht="14.25">
      <c r="E540" s="1"/>
      <c r="S540" s="6"/>
    </row>
    <row r="541" spans="5:19" ht="14.25">
      <c r="E541" s="1"/>
      <c r="S541" s="6"/>
    </row>
    <row r="542" spans="5:19" ht="14.25">
      <c r="E542" s="1"/>
      <c r="S542" s="6"/>
    </row>
    <row r="543" spans="5:19" ht="14.25">
      <c r="E543" s="1"/>
      <c r="S543" s="6"/>
    </row>
    <row r="544" spans="5:19" ht="14.25">
      <c r="E544" s="1"/>
      <c r="S544" s="6"/>
    </row>
    <row r="545" spans="5:19" ht="14.25">
      <c r="E545" s="1"/>
      <c r="S545" s="6"/>
    </row>
    <row r="546" spans="5:19" ht="14.25">
      <c r="E546" s="1"/>
      <c r="S546" s="6"/>
    </row>
    <row r="547" spans="5:19" ht="14.25">
      <c r="E547" s="1"/>
      <c r="S547" s="6"/>
    </row>
    <row r="548" spans="5:19" ht="14.25">
      <c r="E548" s="1"/>
      <c r="S548" s="6"/>
    </row>
    <row r="549" spans="5:19" ht="14.25">
      <c r="E549" s="1"/>
      <c r="S549" s="6"/>
    </row>
    <row r="550" spans="5:19" ht="14.25">
      <c r="E550" s="1"/>
      <c r="S550" s="6"/>
    </row>
    <row r="551" spans="5:19" ht="14.25">
      <c r="E551" s="1"/>
      <c r="S551" s="6"/>
    </row>
    <row r="552" spans="5:19" ht="14.25">
      <c r="E552" s="1"/>
      <c r="S552" s="6"/>
    </row>
    <row r="553" spans="5:19" ht="14.25">
      <c r="E553" s="1"/>
      <c r="S553" s="6"/>
    </row>
    <row r="554" spans="5:19" ht="14.25">
      <c r="E554" s="1"/>
      <c r="S554" s="6"/>
    </row>
    <row r="555" spans="5:19" ht="14.25">
      <c r="E555" s="1"/>
      <c r="S555" s="6"/>
    </row>
    <row r="556" spans="5:19" ht="14.25">
      <c r="E556" s="1"/>
      <c r="S556" s="6"/>
    </row>
    <row r="557" spans="5:19" ht="14.25">
      <c r="E557" s="1"/>
      <c r="S557" s="6"/>
    </row>
    <row r="558" spans="5:19" ht="14.25">
      <c r="E558" s="1"/>
      <c r="S558" s="6"/>
    </row>
    <row r="559" spans="5:19" ht="14.25">
      <c r="E559" s="1"/>
      <c r="S559" s="6"/>
    </row>
    <row r="560" spans="5:19" ht="14.25">
      <c r="E560" s="1"/>
      <c r="S560" s="6"/>
    </row>
    <row r="561" spans="5:19" ht="14.25">
      <c r="E561" s="1"/>
      <c r="S561" s="6"/>
    </row>
    <row r="562" spans="5:19" ht="14.25">
      <c r="E562" s="1"/>
      <c r="S562" s="6"/>
    </row>
    <row r="563" spans="5:19" ht="14.25">
      <c r="E563" s="1"/>
      <c r="S563" s="6"/>
    </row>
    <row r="564" spans="5:19" ht="14.25">
      <c r="E564" s="1"/>
      <c r="S564" s="6"/>
    </row>
    <row r="565" spans="5:19" ht="14.25">
      <c r="E565" s="1"/>
      <c r="S565" s="6"/>
    </row>
    <row r="566" spans="5:19" ht="14.25">
      <c r="E566" s="1"/>
      <c r="S566" s="6"/>
    </row>
    <row r="567" spans="5:19" ht="14.25">
      <c r="E567" s="1"/>
      <c r="S567" s="6"/>
    </row>
    <row r="568" spans="5:19" ht="14.25">
      <c r="E568" s="1"/>
      <c r="S568" s="6"/>
    </row>
    <row r="569" spans="5:19" ht="14.25">
      <c r="E569" s="1"/>
      <c r="S569" s="6"/>
    </row>
    <row r="570" spans="5:19" ht="14.25">
      <c r="E570" s="1"/>
      <c r="S570" s="6"/>
    </row>
    <row r="571" spans="5:19" ht="14.25">
      <c r="E571" s="1"/>
      <c r="S571" s="6"/>
    </row>
    <row r="572" spans="5:19" ht="14.25">
      <c r="E572" s="1"/>
      <c r="S572" s="6"/>
    </row>
    <row r="573" spans="5:19" ht="14.25">
      <c r="E573" s="1"/>
      <c r="S573" s="6"/>
    </row>
    <row r="574" spans="5:19" ht="14.25">
      <c r="E574" s="1"/>
      <c r="S574" s="17"/>
    </row>
    <row r="575" spans="5:19" ht="14.25">
      <c r="E575" s="1"/>
      <c r="S575" s="17"/>
    </row>
    <row r="576" spans="5:19" ht="14.25">
      <c r="E576" s="1"/>
      <c r="S576" s="17"/>
    </row>
    <row r="577" spans="5:19" ht="14.25">
      <c r="E577" s="1"/>
      <c r="S577" s="17"/>
    </row>
    <row r="578" spans="5:19" ht="14.25">
      <c r="E578" s="1"/>
      <c r="S578" s="11"/>
    </row>
    <row r="579" spans="5:19" ht="14.25">
      <c r="E579" s="1"/>
      <c r="S579" s="6"/>
    </row>
    <row r="580" spans="5:19" ht="14.25">
      <c r="E580" s="1"/>
      <c r="S580" s="6"/>
    </row>
    <row r="581" spans="5:19" ht="14.25">
      <c r="E581" s="1"/>
      <c r="S581" s="6"/>
    </row>
    <row r="582" spans="5:19" ht="14.25">
      <c r="E582" s="1"/>
      <c r="S582" s="6"/>
    </row>
    <row r="583" spans="5:19" ht="14.25">
      <c r="E583" s="1"/>
      <c r="S583" s="6"/>
    </row>
    <row r="584" spans="5:19" ht="14.25">
      <c r="E584" s="1"/>
      <c r="S584" s="6"/>
    </row>
    <row r="585" spans="5:19" ht="14.25">
      <c r="E585" s="1"/>
      <c r="S585" s="6"/>
    </row>
    <row r="586" spans="5:19" ht="14.25">
      <c r="E586" s="1"/>
      <c r="S586" s="6"/>
    </row>
    <row r="587" spans="5:19" ht="14.25">
      <c r="E587" s="1"/>
      <c r="S587" s="6"/>
    </row>
    <row r="588" spans="5:19" ht="14.25">
      <c r="E588" s="1"/>
      <c r="S588" s="6"/>
    </row>
    <row r="589" spans="5:19" ht="14.25">
      <c r="E589" s="1"/>
      <c r="S589" s="6"/>
    </row>
    <row r="590" spans="5:19" ht="14.25">
      <c r="E590" s="1"/>
      <c r="S590" s="6"/>
    </row>
    <row r="591" spans="5:19" ht="14.25">
      <c r="E591" s="1"/>
      <c r="S591" s="6"/>
    </row>
    <row r="592" spans="5:19" ht="14.25">
      <c r="E592" s="1"/>
      <c r="S592" s="6"/>
    </row>
    <row r="593" spans="5:19" ht="14.25">
      <c r="E593" s="1"/>
      <c r="S593" s="6"/>
    </row>
    <row r="594" spans="5:19" ht="14.25">
      <c r="E594" s="1"/>
      <c r="S594" s="6"/>
    </row>
    <row r="595" spans="5:19" ht="14.25">
      <c r="E595" s="1"/>
      <c r="S595" s="6"/>
    </row>
    <row r="596" spans="5:19" ht="14.25">
      <c r="E596" s="1"/>
      <c r="S596" s="6"/>
    </row>
    <row r="597" spans="5:19" ht="14.25">
      <c r="E597" s="1"/>
      <c r="S597" s="6"/>
    </row>
    <row r="598" spans="5:19" ht="14.25">
      <c r="E598" s="1"/>
      <c r="S598" s="6"/>
    </row>
    <row r="599" spans="5:19" ht="14.25">
      <c r="E599" s="1"/>
      <c r="S599" s="6"/>
    </row>
    <row r="600" spans="5:19" ht="14.25">
      <c r="E600" s="1"/>
      <c r="S600" s="6"/>
    </row>
    <row r="601" spans="5:19" ht="14.25">
      <c r="E601" s="1"/>
      <c r="S601" s="6"/>
    </row>
    <row r="602" spans="5:19" ht="14.25">
      <c r="E602" s="1"/>
      <c r="S602" s="6"/>
    </row>
    <row r="603" spans="5:19" ht="14.25">
      <c r="E603" s="1"/>
      <c r="S603" s="6"/>
    </row>
    <row r="604" spans="5:19" ht="14.25">
      <c r="E604" s="1"/>
      <c r="S604" s="6"/>
    </row>
    <row r="605" spans="5:19" ht="14.25">
      <c r="E605" s="1"/>
      <c r="S605" s="6"/>
    </row>
    <row r="606" spans="5:19" ht="14.25">
      <c r="E606" s="1"/>
      <c r="S606" s="6"/>
    </row>
    <row r="607" spans="5:19" ht="14.25">
      <c r="E607" s="1"/>
      <c r="S607" s="6"/>
    </row>
    <row r="608" spans="5:19" ht="14.25">
      <c r="E608" s="1"/>
      <c r="S608" s="6"/>
    </row>
    <row r="609" spans="5:19" ht="14.25">
      <c r="E609" s="1"/>
      <c r="S609" s="6"/>
    </row>
    <row r="610" spans="5:19" ht="14.25">
      <c r="E610" s="1"/>
      <c r="S610" s="6"/>
    </row>
    <row r="611" spans="5:19" ht="14.25">
      <c r="E611" s="1"/>
      <c r="S611" s="6"/>
    </row>
    <row r="612" spans="5:19" ht="14.25">
      <c r="E612" s="1"/>
      <c r="S612" s="6"/>
    </row>
    <row r="613" spans="5:19" ht="14.25">
      <c r="E613" s="1"/>
      <c r="S613" s="6"/>
    </row>
    <row r="614" ht="12.75">
      <c r="S614" s="6"/>
    </row>
    <row r="615" ht="12.75">
      <c r="S615" s="6"/>
    </row>
    <row r="616" ht="12.75">
      <c r="S616" s="6"/>
    </row>
    <row r="617" ht="12.75">
      <c r="S617" s="6"/>
    </row>
    <row r="618" ht="12.75">
      <c r="S618" s="6"/>
    </row>
    <row r="619" ht="12.75">
      <c r="S619" s="6"/>
    </row>
    <row r="620" ht="12.75">
      <c r="S620" s="6"/>
    </row>
    <row r="621" ht="12.75">
      <c r="S621" s="6"/>
    </row>
    <row r="622" ht="12.75">
      <c r="S622" s="6"/>
    </row>
    <row r="623" ht="12.75">
      <c r="S623" s="6"/>
    </row>
    <row r="624" ht="12.75">
      <c r="S624" s="6"/>
    </row>
    <row r="625" ht="12.75">
      <c r="S625" s="6"/>
    </row>
    <row r="626" ht="12.75">
      <c r="S626" s="6"/>
    </row>
    <row r="627" ht="12.75">
      <c r="S627" s="6"/>
    </row>
    <row r="628" ht="12.75">
      <c r="S628" s="6"/>
    </row>
    <row r="629" ht="12.75">
      <c r="S629" s="6"/>
    </row>
    <row r="630" ht="12.75">
      <c r="S630" s="6"/>
    </row>
    <row r="631" ht="12.75">
      <c r="S631" s="6"/>
    </row>
    <row r="632" ht="12.75">
      <c r="S632" s="6"/>
    </row>
    <row r="633" ht="12.75">
      <c r="S633" s="6"/>
    </row>
    <row r="634" ht="12.75">
      <c r="S634" s="6"/>
    </row>
    <row r="635" ht="12.75">
      <c r="S635" s="6"/>
    </row>
    <row r="636" spans="18:19" ht="12.75">
      <c r="R636" s="3"/>
      <c r="S636" s="6"/>
    </row>
    <row r="637" ht="12.75">
      <c r="S637" s="6"/>
    </row>
    <row r="638" ht="12.75">
      <c r="S638" s="6"/>
    </row>
    <row r="639" ht="12.75">
      <c r="S639" s="6"/>
    </row>
    <row r="640" ht="12.75">
      <c r="S640" s="6"/>
    </row>
    <row r="641" spans="18:19" ht="12.75">
      <c r="R641" s="3"/>
      <c r="S641" s="6"/>
    </row>
    <row r="642" spans="18:19" ht="12.75">
      <c r="R642" s="3"/>
      <c r="S642" s="6"/>
    </row>
    <row r="643" spans="18:19" ht="12.75">
      <c r="R643" s="3"/>
      <c r="S643" s="6"/>
    </row>
    <row r="644" spans="18:19" ht="12.75">
      <c r="R644" s="3"/>
      <c r="S644" s="6"/>
    </row>
    <row r="645" spans="18:19" ht="12.75">
      <c r="R645" s="3"/>
      <c r="S645" s="6"/>
    </row>
    <row r="646" spans="18:19" ht="12.75">
      <c r="R646" s="3"/>
      <c r="S646" s="6"/>
    </row>
    <row r="647" spans="18:21" ht="12.75">
      <c r="R647" s="3"/>
      <c r="S647" s="6"/>
      <c r="U647" s="8"/>
    </row>
    <row r="648" spans="18:19" ht="12.75">
      <c r="R648" s="3"/>
      <c r="S648" s="6"/>
    </row>
    <row r="649" spans="18:19" ht="12.75">
      <c r="R649" s="3"/>
      <c r="S649" s="6"/>
    </row>
    <row r="650" spans="18:19" ht="12.75">
      <c r="R650" s="3"/>
      <c r="S650" s="6"/>
    </row>
    <row r="651" spans="18:19" ht="12.75">
      <c r="R651" s="3"/>
      <c r="S651" s="6"/>
    </row>
    <row r="652" spans="18:19" ht="12.75">
      <c r="R652" s="3"/>
      <c r="S652" s="6"/>
    </row>
    <row r="653" spans="18:19" ht="12.75">
      <c r="R653" s="3"/>
      <c r="S653" s="6"/>
    </row>
    <row r="654" spans="18:19" ht="12.75">
      <c r="R654" s="3"/>
      <c r="S654" s="6"/>
    </row>
    <row r="655" spans="18:19" ht="12.75">
      <c r="R655" s="3"/>
      <c r="S655" s="6"/>
    </row>
    <row r="656" spans="18:19" ht="12.75">
      <c r="R656" s="3"/>
      <c r="S656" s="6"/>
    </row>
    <row r="657" spans="18:19" ht="12.75">
      <c r="R657" s="3"/>
      <c r="S657" s="6"/>
    </row>
    <row r="658" spans="18:19" ht="12.75">
      <c r="R658" s="3"/>
      <c r="S658" s="6"/>
    </row>
    <row r="659" spans="18:19" ht="12.75">
      <c r="R659" s="3"/>
      <c r="S659" s="6"/>
    </row>
    <row r="660" spans="18:19" ht="12.75">
      <c r="R660" s="3"/>
      <c r="S660" s="6"/>
    </row>
    <row r="661" spans="18:19" ht="12.75">
      <c r="R661" s="3"/>
      <c r="S661" s="6"/>
    </row>
    <row r="662" spans="18:19" ht="12.75">
      <c r="R662" s="3"/>
      <c r="S662" s="6"/>
    </row>
    <row r="663" spans="18:19" ht="12.75">
      <c r="R663" s="3"/>
      <c r="S663" s="6"/>
    </row>
    <row r="664" spans="18:19" ht="12.75">
      <c r="R664" s="3"/>
      <c r="S664" s="6"/>
    </row>
    <row r="665" spans="18:19" ht="12.75">
      <c r="R665" s="3"/>
      <c r="S665" s="6"/>
    </row>
    <row r="666" spans="18:19" ht="12.75">
      <c r="R666" s="3"/>
      <c r="S666" s="6"/>
    </row>
    <row r="667" spans="18:19" ht="12.75">
      <c r="R667" s="3"/>
      <c r="S667" s="6"/>
    </row>
    <row r="668" ht="12.75">
      <c r="S668" s="6"/>
    </row>
    <row r="669" ht="12.75">
      <c r="S669" s="6"/>
    </row>
    <row r="670" ht="12.75">
      <c r="S670" s="6"/>
    </row>
    <row r="671" ht="12.75">
      <c r="S671" s="6"/>
    </row>
    <row r="672" ht="12.75">
      <c r="S672" s="6"/>
    </row>
    <row r="673" ht="12.75">
      <c r="S673" s="6"/>
    </row>
    <row r="674" ht="12.75">
      <c r="S674" s="6"/>
    </row>
    <row r="675" ht="12.75">
      <c r="S675" s="6"/>
    </row>
    <row r="676" ht="12.75">
      <c r="S676" s="6"/>
    </row>
    <row r="677" ht="12.75">
      <c r="S677" s="6"/>
    </row>
    <row r="678" ht="12.75">
      <c r="S678" s="6"/>
    </row>
    <row r="679" ht="12.75">
      <c r="S679" s="6"/>
    </row>
    <row r="680" ht="12.75">
      <c r="S680" s="6"/>
    </row>
    <row r="681" ht="12.75">
      <c r="S681" s="6"/>
    </row>
    <row r="682" ht="12.75">
      <c r="S682" s="6"/>
    </row>
    <row r="683" ht="12.75">
      <c r="S683" s="6"/>
    </row>
    <row r="684" ht="12.75">
      <c r="S684" s="6"/>
    </row>
    <row r="685" ht="12.75">
      <c r="S685" s="6"/>
    </row>
    <row r="686" ht="12.75">
      <c r="S686" s="6"/>
    </row>
    <row r="687" ht="12.75">
      <c r="S687" s="6"/>
    </row>
    <row r="688" ht="12.75">
      <c r="S688" s="6"/>
    </row>
    <row r="689" ht="12.75">
      <c r="S689" s="6"/>
    </row>
    <row r="690" ht="12.75">
      <c r="S690" s="6"/>
    </row>
    <row r="691" ht="12.75">
      <c r="S691" s="6"/>
    </row>
    <row r="692" ht="12.75">
      <c r="S692" s="6"/>
    </row>
    <row r="693" ht="12.75">
      <c r="S693" s="6"/>
    </row>
    <row r="694" ht="12.75">
      <c r="S694" s="6"/>
    </row>
    <row r="695" ht="12.75">
      <c r="S695" s="6"/>
    </row>
    <row r="696" ht="12.75">
      <c r="S696" s="6"/>
    </row>
    <row r="697" ht="12.75">
      <c r="S697" s="6"/>
    </row>
    <row r="698" ht="12.75">
      <c r="S698" s="6"/>
    </row>
    <row r="699" ht="12.75">
      <c r="S699" s="6"/>
    </row>
    <row r="700" ht="12.75">
      <c r="S700" s="6"/>
    </row>
    <row r="701" ht="12.75">
      <c r="S701" s="6"/>
    </row>
    <row r="702" ht="12.75">
      <c r="S702" s="6"/>
    </row>
    <row r="703" ht="12.75">
      <c r="S703" s="6"/>
    </row>
    <row r="704" ht="12.75">
      <c r="S704" s="6"/>
    </row>
    <row r="705" ht="12.75">
      <c r="S705" s="6"/>
    </row>
    <row r="706" ht="12.75">
      <c r="S706" s="6"/>
    </row>
    <row r="707" ht="12.75">
      <c r="S707" s="6"/>
    </row>
    <row r="708" ht="12.75">
      <c r="S708" s="6"/>
    </row>
    <row r="709" ht="12.75">
      <c r="S709" s="6"/>
    </row>
    <row r="710" ht="12.75">
      <c r="S710" s="6"/>
    </row>
    <row r="711" ht="12.75">
      <c r="S711" s="6"/>
    </row>
    <row r="712" ht="12.75">
      <c r="S712" s="6"/>
    </row>
    <row r="713" ht="12.75">
      <c r="S713" s="6"/>
    </row>
    <row r="714" ht="12.75">
      <c r="S714" s="6"/>
    </row>
    <row r="715" ht="12.75">
      <c r="S715" s="6"/>
    </row>
    <row r="716" ht="12.75">
      <c r="S716" s="6"/>
    </row>
    <row r="717" ht="12.75">
      <c r="S717" s="6"/>
    </row>
    <row r="718" ht="12.75">
      <c r="S718" s="6"/>
    </row>
    <row r="719" ht="12.75">
      <c r="S719" s="6"/>
    </row>
    <row r="720" ht="12.75">
      <c r="S720" s="6"/>
    </row>
    <row r="721" ht="12.75">
      <c r="S721" s="6"/>
    </row>
    <row r="722" ht="12.75">
      <c r="S722" s="6"/>
    </row>
    <row r="723" ht="12.75">
      <c r="S723" s="6"/>
    </row>
    <row r="724" ht="12.75">
      <c r="S724" s="6"/>
    </row>
    <row r="725" ht="12.75">
      <c r="S725" s="6"/>
    </row>
    <row r="726" ht="12.75">
      <c r="S726" s="6"/>
    </row>
    <row r="727" ht="12.75">
      <c r="S727" s="6"/>
    </row>
    <row r="728" spans="5:19" ht="12.75">
      <c r="E728" s="4"/>
      <c r="F728" s="4"/>
      <c r="S728" s="6"/>
    </row>
    <row r="729" spans="5:19" ht="12.75">
      <c r="E729" s="4"/>
      <c r="F729" s="4"/>
      <c r="S729" s="6"/>
    </row>
    <row r="730" spans="5:19" ht="12.75">
      <c r="E730" s="4"/>
      <c r="F730" s="4"/>
      <c r="S730" s="6"/>
    </row>
    <row r="731" spans="5:19" ht="12.75">
      <c r="E731" s="4"/>
      <c r="F731" s="4"/>
      <c r="S731" s="6"/>
    </row>
    <row r="732" spans="5:19" ht="12.75">
      <c r="E732" s="4"/>
      <c r="F732" s="4"/>
      <c r="S732" s="6"/>
    </row>
    <row r="733" spans="5:19" ht="12.75">
      <c r="E733" s="4"/>
      <c r="F733" s="4"/>
      <c r="S733" s="6"/>
    </row>
    <row r="734" spans="5:19" ht="12.75">
      <c r="E734" s="4"/>
      <c r="F734" s="4"/>
      <c r="S734" s="6"/>
    </row>
    <row r="735" spans="5:19" ht="12.75">
      <c r="E735" s="4"/>
      <c r="F735" s="4"/>
      <c r="S735" s="6"/>
    </row>
    <row r="736" spans="5:19" ht="12.75">
      <c r="E736" s="4"/>
      <c r="F736" s="4"/>
      <c r="S736" s="6"/>
    </row>
    <row r="737" spans="5:19" ht="12.75">
      <c r="E737" s="4"/>
      <c r="F737" s="4"/>
      <c r="S737" s="6"/>
    </row>
    <row r="738" spans="5:19" ht="12.75">
      <c r="E738" s="4"/>
      <c r="F738" s="4"/>
      <c r="S738" s="6"/>
    </row>
    <row r="739" spans="5:19" ht="12.75">
      <c r="E739" s="5"/>
      <c r="F739" s="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6"/>
    </row>
    <row r="740" spans="5:19" ht="12.75">
      <c r="E740" s="5"/>
      <c r="F740" s="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6"/>
    </row>
    <row r="741" spans="5:19" ht="12.75">
      <c r="E741" s="5"/>
      <c r="F741" s="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6"/>
    </row>
    <row r="742" spans="5:19" ht="12.75">
      <c r="E742" s="5"/>
      <c r="F742" s="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6"/>
    </row>
    <row r="743" spans="5:19" ht="12.75">
      <c r="E743" s="5"/>
      <c r="F743" s="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6"/>
    </row>
    <row r="744" spans="5:19" ht="12.75">
      <c r="E744" s="5"/>
      <c r="F744" s="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6"/>
    </row>
    <row r="745" spans="5:19" ht="12.75">
      <c r="E745" s="5"/>
      <c r="F745" s="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6"/>
    </row>
    <row r="746" spans="5:19" ht="12.75">
      <c r="E746" s="5"/>
      <c r="F746" s="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6"/>
    </row>
    <row r="747" spans="5:19" ht="12.75">
      <c r="E747" s="5"/>
      <c r="F747" s="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6"/>
    </row>
    <row r="748" spans="5:19" ht="12.75">
      <c r="E748" s="5"/>
      <c r="F748" s="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6"/>
    </row>
    <row r="749" spans="5:19" ht="12.75">
      <c r="E749" s="5"/>
      <c r="F749" s="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6"/>
    </row>
    <row r="750" spans="5:19" ht="12.75">
      <c r="E750" s="5"/>
      <c r="F750" s="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6"/>
    </row>
    <row r="751" spans="5:19" ht="12.75">
      <c r="E751" s="5"/>
      <c r="F751" s="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6"/>
    </row>
    <row r="752" spans="5:19" ht="12.75">
      <c r="E752" s="5"/>
      <c r="F752" s="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6"/>
    </row>
    <row r="753" spans="5:19" ht="12.75">
      <c r="E753" s="5"/>
      <c r="F753" s="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6"/>
    </row>
    <row r="754" spans="5:19" ht="12.75">
      <c r="E754" s="5"/>
      <c r="F754" s="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6"/>
    </row>
    <row r="755" spans="5:19" ht="12.75">
      <c r="E755" s="5"/>
      <c r="F755" s="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6"/>
    </row>
    <row r="756" spans="5:19" ht="12.75">
      <c r="E756" s="5"/>
      <c r="F756" s="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6"/>
    </row>
    <row r="757" spans="5:19" ht="12.75">
      <c r="E757" s="5"/>
      <c r="F757" s="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6"/>
    </row>
    <row r="758" spans="5:19" ht="12.75">
      <c r="E758" s="5"/>
      <c r="F758" s="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6"/>
    </row>
    <row r="759" spans="5:19" ht="12.75">
      <c r="E759" s="5"/>
      <c r="F759" s="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6"/>
    </row>
    <row r="760" spans="5:19" ht="12.75" customHeight="1">
      <c r="E760" s="5"/>
      <c r="F760" s="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6"/>
    </row>
    <row r="761" spans="5:19" ht="12.75" hidden="1">
      <c r="E761" s="5"/>
      <c r="F761" s="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6"/>
    </row>
    <row r="762" spans="5:19" ht="12.75" hidden="1">
      <c r="E762" s="5"/>
      <c r="F762" s="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6"/>
    </row>
    <row r="763" spans="5:19" ht="12.75" hidden="1">
      <c r="E763" s="5"/>
      <c r="F763" s="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6"/>
    </row>
    <row r="764" spans="5:19" ht="12.75" hidden="1">
      <c r="E764" s="5"/>
      <c r="F764" s="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6"/>
    </row>
    <row r="765" spans="5:19" ht="12.75" hidden="1">
      <c r="E765" s="5"/>
      <c r="F765" s="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6"/>
    </row>
    <row r="766" spans="5:19" ht="12.75" hidden="1">
      <c r="E766" s="5"/>
      <c r="F766" s="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6"/>
    </row>
    <row r="767" spans="5:19" ht="12.75" hidden="1">
      <c r="E767" s="5"/>
      <c r="F767" s="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6"/>
    </row>
    <row r="768" spans="5:19" ht="12.75" hidden="1">
      <c r="E768" s="5"/>
      <c r="F768" s="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6"/>
    </row>
    <row r="769" spans="5:19" ht="12.75" hidden="1">
      <c r="E769" s="5"/>
      <c r="F769" s="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6"/>
    </row>
    <row r="770" spans="5:19" ht="12.75" hidden="1">
      <c r="E770" s="5"/>
      <c r="F770" s="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6"/>
    </row>
    <row r="771" spans="5:19" ht="12.75" hidden="1">
      <c r="E771" s="5"/>
      <c r="F771" s="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6"/>
    </row>
    <row r="772" spans="5:19" ht="12.75">
      <c r="E772" s="5"/>
      <c r="F772" s="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6"/>
    </row>
    <row r="773" spans="5:19" ht="12.75">
      <c r="E773" s="5"/>
      <c r="F773" s="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6"/>
    </row>
    <row r="774" spans="5:19" ht="12.75">
      <c r="E774" s="5"/>
      <c r="F774" s="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6"/>
    </row>
    <row r="775" spans="5:19" ht="12.75">
      <c r="E775" s="5"/>
      <c r="F775" s="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6"/>
    </row>
    <row r="776" spans="5:19" ht="12.75">
      <c r="E776" s="5"/>
      <c r="F776" s="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6"/>
    </row>
    <row r="777" spans="5:19" ht="12.75">
      <c r="E777" s="5"/>
      <c r="F777" s="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6"/>
    </row>
    <row r="778" spans="5:19" ht="12.75">
      <c r="E778" s="5"/>
      <c r="F778" s="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6"/>
    </row>
    <row r="779" spans="5:19" ht="12.75">
      <c r="E779" s="5"/>
      <c r="F779" s="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6"/>
    </row>
    <row r="780" spans="5:19" ht="12.75">
      <c r="E780" s="5"/>
      <c r="F780" s="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6"/>
    </row>
    <row r="781" spans="5:19" ht="12.75">
      <c r="E781" s="5"/>
      <c r="F781" s="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6"/>
    </row>
    <row r="782" spans="5:19" ht="12.75">
      <c r="E782" s="5"/>
      <c r="F782" s="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6"/>
    </row>
    <row r="783" spans="5:19" ht="12.75">
      <c r="E783" s="5"/>
      <c r="F783" s="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6"/>
    </row>
    <row r="784" spans="5:19" ht="12.75">
      <c r="E784" s="5"/>
      <c r="F784" s="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6"/>
    </row>
    <row r="785" spans="5:19" ht="12.75">
      <c r="E785" s="5"/>
      <c r="F785" s="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6"/>
    </row>
    <row r="786" spans="5:19" ht="12.75">
      <c r="E786" s="5"/>
      <c r="F786" s="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6"/>
    </row>
    <row r="787" spans="5:19" ht="12.75">
      <c r="E787" s="5"/>
      <c r="F787" s="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6"/>
    </row>
    <row r="788" spans="5:19" ht="12.75">
      <c r="E788" s="5"/>
      <c r="F788" s="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6"/>
    </row>
    <row r="789" spans="5:19" ht="12.75">
      <c r="E789" s="5"/>
      <c r="F789" s="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6"/>
    </row>
    <row r="790" spans="5:19" ht="12.75">
      <c r="E790" s="5"/>
      <c r="F790" s="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6"/>
    </row>
    <row r="791" spans="5:19" ht="12.75">
      <c r="E791" s="5"/>
      <c r="F791" s="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6"/>
    </row>
    <row r="792" spans="5:19" ht="12.75">
      <c r="E792" s="5"/>
      <c r="F792" s="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6"/>
    </row>
    <row r="793" spans="5:19" ht="12.75">
      <c r="E793" s="5"/>
      <c r="F793" s="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6"/>
    </row>
    <row r="794" spans="5:19" ht="12.75">
      <c r="E794" s="5"/>
      <c r="F794" s="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6"/>
    </row>
    <row r="795" spans="5:19" ht="12.75">
      <c r="E795" s="5"/>
      <c r="F795" s="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6"/>
    </row>
    <row r="796" spans="5:19" ht="12.75">
      <c r="E796" s="5"/>
      <c r="F796" s="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6"/>
    </row>
    <row r="797" spans="5:19" ht="12.75">
      <c r="E797" s="5"/>
      <c r="F797" s="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6"/>
    </row>
    <row r="798" spans="5:19" ht="12.75">
      <c r="E798" s="5"/>
      <c r="F798" s="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6"/>
    </row>
    <row r="799" spans="5:19" ht="12.75">
      <c r="E799" s="5"/>
      <c r="F799" s="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6"/>
    </row>
    <row r="800" spans="5:19" ht="12.75">
      <c r="E800" s="5"/>
      <c r="F800" s="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6"/>
    </row>
    <row r="801" spans="5:19" ht="12.75">
      <c r="E801" s="5"/>
      <c r="F801" s="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6"/>
    </row>
    <row r="802" spans="5:19" ht="12.75">
      <c r="E802" s="5"/>
      <c r="F802" s="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6"/>
    </row>
    <row r="803" spans="5:19" ht="12.75">
      <c r="E803" s="5"/>
      <c r="F803" s="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6"/>
    </row>
    <row r="804" spans="5:19" ht="12.75">
      <c r="E804" s="5"/>
      <c r="F804" s="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6"/>
    </row>
    <row r="805" spans="5:19" ht="12.75">
      <c r="E805" s="5"/>
      <c r="F805" s="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6"/>
    </row>
    <row r="806" spans="5:19" ht="12.75">
      <c r="E806" s="5"/>
      <c r="F806" s="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6"/>
    </row>
    <row r="807" spans="5:19" ht="12.75">
      <c r="E807" s="5"/>
      <c r="F807" s="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6"/>
    </row>
    <row r="808" spans="5:19" ht="12.75">
      <c r="E808" s="5"/>
      <c r="F808" s="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6"/>
    </row>
    <row r="809" spans="5:19" ht="12.75">
      <c r="E809" s="5"/>
      <c r="F809" s="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6"/>
    </row>
    <row r="810" spans="5:19" ht="12.75">
      <c r="E810" s="5"/>
      <c r="F810" s="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6"/>
    </row>
    <row r="811" spans="5:19" ht="12.75">
      <c r="E811" s="5"/>
      <c r="F811" s="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6"/>
    </row>
    <row r="812" spans="5:19" ht="12.75">
      <c r="E812" s="5"/>
      <c r="F812" s="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6"/>
    </row>
    <row r="813" spans="5:19" ht="12.75">
      <c r="E813" s="5"/>
      <c r="F813" s="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6"/>
    </row>
    <row r="814" spans="5:19" ht="12.75">
      <c r="E814" s="5"/>
      <c r="F814" s="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6"/>
    </row>
    <row r="815" spans="5:19" ht="12.75">
      <c r="E815" s="5"/>
      <c r="F815" s="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6"/>
    </row>
    <row r="816" spans="5:19" ht="12.75">
      <c r="E816" s="5"/>
      <c r="F816" s="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6"/>
    </row>
    <row r="817" spans="5:19" ht="12.75">
      <c r="E817" s="5"/>
      <c r="F817" s="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6"/>
    </row>
    <row r="818" spans="5:19" ht="12.75">
      <c r="E818" s="5"/>
      <c r="F818" s="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6"/>
    </row>
    <row r="819" spans="5:19" ht="12.75">
      <c r="E819" s="5"/>
      <c r="F819" s="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6"/>
    </row>
    <row r="820" spans="5:19" ht="12.75">
      <c r="E820" s="5"/>
      <c r="F820" s="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6"/>
    </row>
    <row r="821" spans="5:19" ht="12.75">
      <c r="E821" s="5"/>
      <c r="F821" s="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6"/>
    </row>
    <row r="822" spans="5:19" ht="12.75">
      <c r="E822" s="5"/>
      <c r="F822" s="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6"/>
    </row>
    <row r="823" spans="5:19" ht="12.75">
      <c r="E823" s="5"/>
      <c r="F823" s="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6"/>
    </row>
    <row r="824" spans="5:19" ht="12.75">
      <c r="E824" s="5"/>
      <c r="F824" s="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6"/>
    </row>
    <row r="825" spans="5:19" ht="12.75">
      <c r="E825" s="5"/>
      <c r="F825" s="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6"/>
    </row>
    <row r="826" spans="5:19" ht="12.75">
      <c r="E826" s="5"/>
      <c r="F826" s="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6"/>
    </row>
    <row r="827" spans="5:19" ht="12.75">
      <c r="E827" s="5"/>
      <c r="F827" s="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6"/>
    </row>
    <row r="828" spans="5:19" ht="12.75">
      <c r="E828" s="5"/>
      <c r="F828" s="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6"/>
    </row>
    <row r="829" spans="5:19" ht="12.75">
      <c r="E829" s="5"/>
      <c r="F829" s="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6"/>
    </row>
    <row r="830" spans="5:19" ht="12.75">
      <c r="E830" s="5"/>
      <c r="F830" s="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6"/>
    </row>
    <row r="831" spans="5:19" ht="12.75">
      <c r="E831" s="5"/>
      <c r="F831" s="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6"/>
    </row>
    <row r="832" spans="5:19" ht="12.75">
      <c r="E832" s="5"/>
      <c r="F832" s="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6"/>
    </row>
    <row r="833" spans="5:19" ht="12.75">
      <c r="E833" s="5"/>
      <c r="F833" s="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6"/>
    </row>
    <row r="834" spans="5:19" ht="12.75">
      <c r="E834" s="5"/>
      <c r="F834" s="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6"/>
    </row>
    <row r="835" spans="5:19" ht="12.75">
      <c r="E835" s="5"/>
      <c r="F835" s="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6"/>
    </row>
    <row r="836" spans="5:19" ht="12.75">
      <c r="E836" s="5"/>
      <c r="F836" s="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6"/>
    </row>
    <row r="837" spans="5:22" ht="12.75">
      <c r="E837" s="5"/>
      <c r="F837" s="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6"/>
      <c r="U837" s="8"/>
      <c r="V837" s="19"/>
    </row>
    <row r="838" spans="5:19" ht="12.75">
      <c r="E838" s="5"/>
      <c r="F838" s="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6"/>
    </row>
    <row r="839" spans="5:19" ht="12.75">
      <c r="E839" s="5"/>
      <c r="F839" s="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6"/>
    </row>
    <row r="840" spans="5:19" ht="12.75">
      <c r="E840" s="5"/>
      <c r="F840" s="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6"/>
    </row>
    <row r="841" spans="5:19" ht="12.75">
      <c r="E841" s="5"/>
      <c r="F841" s="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6"/>
    </row>
    <row r="842" spans="5:21" ht="12.75">
      <c r="E842" s="5"/>
      <c r="F842" s="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6"/>
      <c r="U842" s="6"/>
    </row>
    <row r="843" spans="5:19" ht="12.75">
      <c r="E843" s="5"/>
      <c r="F843" s="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6"/>
    </row>
    <row r="844" spans="5:19" ht="12.75">
      <c r="E844" s="5"/>
      <c r="F844" s="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6"/>
    </row>
    <row r="845" spans="5:19" ht="12.75">
      <c r="E845" s="5"/>
      <c r="F845" s="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6"/>
    </row>
    <row r="846" spans="5:19" ht="12.75">
      <c r="E846" s="5"/>
      <c r="F846" s="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6"/>
    </row>
    <row r="847" spans="5:19" ht="12.75">
      <c r="E847" s="5"/>
      <c r="F847" s="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6"/>
    </row>
    <row r="848" spans="5:19" ht="12.75">
      <c r="E848" s="5"/>
      <c r="F848" s="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6"/>
    </row>
    <row r="849" spans="5:19" ht="12.75">
      <c r="E849" s="5"/>
      <c r="F849" s="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6"/>
    </row>
    <row r="850" spans="5:19" ht="12.75">
      <c r="E850" s="5"/>
      <c r="F850" s="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6"/>
    </row>
    <row r="851" spans="5:19" ht="12.75">
      <c r="E851" s="5"/>
      <c r="F851" s="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6"/>
    </row>
    <row r="852" spans="5:19" ht="12.75">
      <c r="E852" s="5"/>
      <c r="F852" s="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6"/>
    </row>
    <row r="853" spans="5:19" ht="12.75">
      <c r="E853" s="5"/>
      <c r="F853" s="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6"/>
    </row>
    <row r="854" spans="5:19" ht="12.75">
      <c r="E854" s="5"/>
      <c r="F854" s="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6"/>
    </row>
    <row r="855" spans="5:19" ht="12.75">
      <c r="E855" s="5"/>
      <c r="F855" s="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6"/>
    </row>
    <row r="856" spans="5:19" ht="12.75">
      <c r="E856" s="5"/>
      <c r="F856" s="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6"/>
    </row>
    <row r="857" spans="5:18" ht="12.75">
      <c r="E857" s="5"/>
      <c r="F857" s="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9" ht="12.75">
      <c r="E858" s="5"/>
      <c r="F858" s="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8"/>
    </row>
    <row r="859" spans="5:18" ht="12.75">
      <c r="E859" s="5"/>
      <c r="F859" s="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ht="12.75">
      <c r="E860" s="5"/>
      <c r="F860" s="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ht="12.75">
      <c r="E861" s="5"/>
      <c r="F861" s="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ht="12.75">
      <c r="E862" s="5"/>
      <c r="F862" s="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9" ht="12.75">
      <c r="E863" s="5"/>
      <c r="F863" s="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6"/>
    </row>
    <row r="864" spans="5:19" ht="12.75">
      <c r="E864" s="5"/>
      <c r="F864" s="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6"/>
    </row>
    <row r="865" spans="5:19" ht="12.75">
      <c r="E865" s="5"/>
      <c r="F865" s="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6"/>
    </row>
    <row r="866" spans="5:19" ht="12.75">
      <c r="E866" s="5"/>
      <c r="F866" s="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6"/>
    </row>
    <row r="867" spans="5:22" ht="12.75">
      <c r="E867" s="5"/>
      <c r="F867" s="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6"/>
      <c r="V867" s="6"/>
    </row>
    <row r="868" spans="5:22" ht="12.75">
      <c r="E868" s="5"/>
      <c r="F868" s="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6"/>
      <c r="V868" s="6"/>
    </row>
    <row r="869" spans="5:22" ht="12.75">
      <c r="E869" s="5"/>
      <c r="F869" s="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6"/>
      <c r="V869" s="6"/>
    </row>
    <row r="870" spans="5:22" ht="12.75">
      <c r="E870" s="5"/>
      <c r="F870" s="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6"/>
      <c r="V870" s="6"/>
    </row>
    <row r="871" spans="5:22" ht="12.75">
      <c r="E871" s="5"/>
      <c r="F871" s="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0"/>
      <c r="S871" s="6"/>
      <c r="V871" s="6"/>
    </row>
    <row r="872" spans="5:22" ht="12.75">
      <c r="E872" s="5"/>
      <c r="F872" s="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0"/>
      <c r="S872" s="6"/>
      <c r="V872" s="6"/>
    </row>
    <row r="873" spans="5:22" ht="12.75">
      <c r="E873" s="5"/>
      <c r="F873" s="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0"/>
      <c r="S873" s="6"/>
      <c r="V873" s="6"/>
    </row>
    <row r="874" spans="5:22" ht="12.75">
      <c r="E874" s="5"/>
      <c r="F874" s="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6"/>
      <c r="V874" s="6"/>
    </row>
    <row r="875" spans="5:22" ht="12.75">
      <c r="E875" s="5"/>
      <c r="F875" s="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6"/>
      <c r="V875" s="6"/>
    </row>
    <row r="876" spans="5:22" ht="12.75">
      <c r="E876" s="5"/>
      <c r="F876" s="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6"/>
      <c r="V876" s="6"/>
    </row>
    <row r="877" spans="5:22" ht="12.75">
      <c r="E877" s="5"/>
      <c r="F877" s="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6"/>
      <c r="V877" s="6"/>
    </row>
    <row r="878" spans="5:22" ht="12.75">
      <c r="E878" s="5"/>
      <c r="F878" s="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6"/>
      <c r="V878" s="6"/>
    </row>
    <row r="879" spans="5:22" ht="12.75">
      <c r="E879" s="5"/>
      <c r="F879" s="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6"/>
      <c r="V879" s="6"/>
    </row>
    <row r="880" spans="5:22" ht="12.75">
      <c r="E880" s="5"/>
      <c r="F880" s="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6"/>
      <c r="V880" s="6"/>
    </row>
    <row r="881" spans="5:22" ht="12.75">
      <c r="E881" s="5"/>
      <c r="F881" s="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6"/>
      <c r="V881" s="6"/>
    </row>
    <row r="882" spans="5:22" ht="12.75">
      <c r="E882" s="5"/>
      <c r="F882" s="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6"/>
      <c r="V882" s="6"/>
    </row>
    <row r="883" spans="5:22" ht="12.75">
      <c r="E883" s="5"/>
      <c r="F883" s="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6"/>
      <c r="V883" s="6"/>
    </row>
    <row r="884" spans="5:22" ht="12.75">
      <c r="E884" s="5"/>
      <c r="F884" s="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6"/>
      <c r="V884" s="6"/>
    </row>
    <row r="885" spans="5:22" ht="12.75">
      <c r="E885" s="5"/>
      <c r="F885" s="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6"/>
      <c r="V885" s="6"/>
    </row>
    <row r="886" spans="5:22" ht="12.75">
      <c r="E886" s="5"/>
      <c r="F886" s="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6"/>
      <c r="V886" s="6"/>
    </row>
    <row r="887" spans="5:22" ht="12.75">
      <c r="E887" s="5"/>
      <c r="F887" s="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6"/>
      <c r="V887" s="6"/>
    </row>
    <row r="888" spans="5:22" ht="12.75">
      <c r="E888" s="5"/>
      <c r="F888" s="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6"/>
      <c r="V888" s="6"/>
    </row>
    <row r="889" spans="5:22" ht="12.75">
      <c r="E889" s="5"/>
      <c r="F889" s="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6"/>
      <c r="V889" s="6"/>
    </row>
    <row r="890" spans="5:22" ht="12.75">
      <c r="E890" s="5"/>
      <c r="F890" s="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6"/>
      <c r="V890" s="6"/>
    </row>
    <row r="891" spans="5:22" ht="12.75">
      <c r="E891" s="5"/>
      <c r="F891" s="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6"/>
      <c r="V891" s="6"/>
    </row>
    <row r="892" spans="5:22" ht="12.75">
      <c r="E892" s="5"/>
      <c r="F892" s="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6"/>
      <c r="V892" s="6"/>
    </row>
    <row r="893" spans="5:22" ht="12.75">
      <c r="E893" s="5"/>
      <c r="F893" s="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6"/>
      <c r="V893" s="6"/>
    </row>
    <row r="894" spans="5:22" ht="12.75">
      <c r="E894" s="5"/>
      <c r="F894" s="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6"/>
      <c r="V894" s="6"/>
    </row>
    <row r="895" spans="5:22" ht="12.75">
      <c r="E895" s="5"/>
      <c r="F895" s="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6"/>
      <c r="V895" s="6"/>
    </row>
    <row r="896" spans="5:22" ht="12.75">
      <c r="E896" s="5"/>
      <c r="F896" s="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6"/>
      <c r="V896" s="6"/>
    </row>
    <row r="897" spans="5:22" ht="12.75">
      <c r="E897" s="5"/>
      <c r="F897" s="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6"/>
      <c r="V897" s="6"/>
    </row>
    <row r="898" spans="5:22" ht="12.75">
      <c r="E898" s="5"/>
      <c r="F898" s="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6"/>
      <c r="V898" s="6"/>
    </row>
    <row r="899" spans="5:22" ht="12.75">
      <c r="E899" s="5"/>
      <c r="F899" s="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6"/>
      <c r="V899" s="6"/>
    </row>
    <row r="900" spans="5:22" ht="12.75">
      <c r="E900" s="5"/>
      <c r="F900" s="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6"/>
      <c r="V900" s="6"/>
    </row>
    <row r="901" spans="5:22" ht="12.75">
      <c r="E901" s="5"/>
      <c r="F901" s="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6"/>
      <c r="V901" s="6"/>
    </row>
    <row r="902" spans="5:22" ht="12.75">
      <c r="E902" s="5"/>
      <c r="F902" s="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6"/>
      <c r="V902" s="6"/>
    </row>
    <row r="903" spans="5:22" ht="12.75">
      <c r="E903" s="5"/>
      <c r="F903" s="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6"/>
      <c r="U903" s="8"/>
      <c r="V903" s="6"/>
    </row>
    <row r="904" spans="5:22" ht="12.75">
      <c r="E904" s="5"/>
      <c r="F904" s="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6"/>
      <c r="V904" s="6"/>
    </row>
    <row r="905" spans="5:22" ht="12.75">
      <c r="E905" s="5"/>
      <c r="F905" s="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6"/>
      <c r="V905" s="6"/>
    </row>
    <row r="906" spans="5:22" ht="12.75">
      <c r="E906" s="5"/>
      <c r="F906" s="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6"/>
      <c r="V906" s="6"/>
    </row>
    <row r="907" spans="5:22" ht="12.75">
      <c r="E907" s="5"/>
      <c r="F907" s="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6"/>
      <c r="V907" s="6"/>
    </row>
    <row r="908" spans="5:22" ht="12.75">
      <c r="E908" s="5"/>
      <c r="F908" s="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6"/>
      <c r="V908" s="6"/>
    </row>
    <row r="909" spans="5:22" ht="12.75">
      <c r="E909" s="5"/>
      <c r="F909" s="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6"/>
      <c r="V909" s="6"/>
    </row>
    <row r="910" spans="5:22" ht="12.75">
      <c r="E910" s="5"/>
      <c r="F910" s="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6"/>
      <c r="V910" s="6"/>
    </row>
    <row r="911" spans="5:22" ht="12.75">
      <c r="E911" s="5"/>
      <c r="F911" s="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6"/>
      <c r="V911" s="6"/>
    </row>
    <row r="912" spans="5:22" ht="12.75">
      <c r="E912" s="5"/>
      <c r="F912" s="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6"/>
      <c r="V912" s="6"/>
    </row>
    <row r="913" spans="5:22" ht="12.75">
      <c r="E913" s="5"/>
      <c r="F913" s="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6"/>
      <c r="V913" s="6"/>
    </row>
    <row r="914" spans="5:22" ht="12.75">
      <c r="E914" s="5"/>
      <c r="F914" s="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6"/>
      <c r="V914" s="6"/>
    </row>
    <row r="915" spans="5:22" ht="12.75">
      <c r="E915" s="5"/>
      <c r="F915" s="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6"/>
      <c r="V915" s="6"/>
    </row>
    <row r="916" spans="5:22" ht="12.75">
      <c r="E916" s="5"/>
      <c r="F916" s="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6"/>
      <c r="V916" s="6"/>
    </row>
    <row r="917" spans="5:19" ht="12.75">
      <c r="E917" s="5"/>
      <c r="F917" s="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6"/>
    </row>
    <row r="918" spans="5:19" ht="12.75">
      <c r="E918" s="5"/>
      <c r="F918" s="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6"/>
    </row>
    <row r="919" spans="5:19" ht="12.75">
      <c r="E919" s="5"/>
      <c r="F919" s="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6"/>
    </row>
    <row r="920" spans="5:19" ht="12.75">
      <c r="E920" s="5"/>
      <c r="F920" s="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6"/>
    </row>
    <row r="921" spans="5:19" ht="12.75">
      <c r="E921" s="5"/>
      <c r="F921" s="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6"/>
    </row>
    <row r="922" spans="5:19" ht="12.75">
      <c r="E922" s="5"/>
      <c r="F922" s="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6"/>
    </row>
    <row r="923" spans="5:19" ht="12.75">
      <c r="E923" s="5"/>
      <c r="F923" s="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6"/>
    </row>
    <row r="924" spans="5:19" ht="12.75">
      <c r="E924" s="5"/>
      <c r="F924" s="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6"/>
    </row>
    <row r="925" spans="5:19" ht="12.75">
      <c r="E925" s="5"/>
      <c r="F925" s="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6"/>
    </row>
    <row r="926" spans="5:19" ht="12.75">
      <c r="E926" s="5"/>
      <c r="F926" s="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6"/>
    </row>
    <row r="927" spans="5:19" ht="12.75">
      <c r="E927" s="5"/>
      <c r="F927" s="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6"/>
    </row>
    <row r="928" spans="5:19" ht="12.75">
      <c r="E928" s="5"/>
      <c r="F928" s="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6"/>
    </row>
    <row r="929" spans="5:19" ht="12.75">
      <c r="E929" s="5"/>
      <c r="F929" s="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6"/>
    </row>
    <row r="930" spans="5:19" ht="12.75">
      <c r="E930" s="5"/>
      <c r="F930" s="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6"/>
    </row>
    <row r="931" spans="5:19" ht="12.75">
      <c r="E931" s="5"/>
      <c r="F931" s="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6"/>
    </row>
    <row r="932" spans="5:19" ht="12.75">
      <c r="E932" s="5"/>
      <c r="F932" s="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6"/>
    </row>
    <row r="933" spans="5:19" ht="12.75">
      <c r="E933" s="5"/>
      <c r="F933" s="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6"/>
    </row>
    <row r="934" spans="5:19" ht="12.75">
      <c r="E934" s="5"/>
      <c r="F934" s="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6"/>
    </row>
    <row r="935" spans="5:19" ht="12.75">
      <c r="E935" s="5"/>
      <c r="F935" s="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6"/>
    </row>
    <row r="936" spans="5:19" ht="12.75">
      <c r="E936" s="5"/>
      <c r="F936" s="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6"/>
    </row>
    <row r="937" spans="5:19" ht="12.75">
      <c r="E937" s="5"/>
      <c r="F937" s="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6"/>
    </row>
    <row r="938" spans="5:19" ht="12.75">
      <c r="E938" s="5"/>
      <c r="F938" s="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6"/>
    </row>
    <row r="939" spans="5:19" ht="12.75">
      <c r="E939" s="5"/>
      <c r="F939" s="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6"/>
    </row>
    <row r="940" spans="5:19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6"/>
    </row>
    <row r="941" spans="5:19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6"/>
    </row>
    <row r="942" spans="5:19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1"/>
    </row>
    <row r="943" spans="5:19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1"/>
    </row>
    <row r="944" spans="5:19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1"/>
    </row>
    <row r="945" spans="5:19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1"/>
    </row>
    <row r="946" spans="5:19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1"/>
    </row>
    <row r="947" spans="5:19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1"/>
    </row>
    <row r="948" spans="5:19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1"/>
    </row>
    <row r="949" spans="5:19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1"/>
    </row>
    <row r="950" spans="5:19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1"/>
    </row>
    <row r="951" spans="5:19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1"/>
    </row>
    <row r="952" spans="5:19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1"/>
    </row>
    <row r="953" spans="5:19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1"/>
    </row>
    <row r="954" spans="5:19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1"/>
    </row>
    <row r="955" spans="5:19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1"/>
    </row>
    <row r="956" spans="5:19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1"/>
    </row>
    <row r="957" spans="5:19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1"/>
    </row>
    <row r="958" spans="5:19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1"/>
    </row>
    <row r="959" spans="5:19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1"/>
    </row>
    <row r="960" spans="5:19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1"/>
    </row>
    <row r="961" spans="5:19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1"/>
    </row>
    <row r="962" spans="5:19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1"/>
    </row>
    <row r="963" spans="5:19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1"/>
    </row>
    <row r="964" spans="5:19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1"/>
    </row>
    <row r="965" spans="5:19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1"/>
    </row>
    <row r="966" spans="5:19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1"/>
    </row>
    <row r="967" spans="5:19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1"/>
    </row>
    <row r="968" spans="5:19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1"/>
    </row>
    <row r="969" spans="5:19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1"/>
    </row>
    <row r="970" spans="5:19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1"/>
    </row>
    <row r="971" spans="5:19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1"/>
    </row>
    <row r="972" spans="5:19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6"/>
    </row>
    <row r="973" spans="5:19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8"/>
    </row>
    <row r="974" spans="5:18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9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6"/>
    </row>
    <row r="977" spans="5:19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6"/>
    </row>
    <row r="978" spans="5:19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6"/>
    </row>
    <row r="979" spans="5:19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6"/>
    </row>
    <row r="980" spans="5:19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6"/>
    </row>
    <row r="981" spans="5:19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6"/>
    </row>
    <row r="982" spans="5:19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6"/>
    </row>
    <row r="983" spans="5:19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6"/>
    </row>
    <row r="984" spans="5:19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6"/>
    </row>
    <row r="985" spans="5:19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6"/>
    </row>
    <row r="986" spans="5:19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6"/>
    </row>
    <row r="987" spans="5:19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6"/>
    </row>
    <row r="988" spans="5:19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6"/>
    </row>
    <row r="989" spans="5:19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6"/>
    </row>
    <row r="990" spans="5:19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6"/>
    </row>
    <row r="991" spans="5:19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6"/>
    </row>
    <row r="992" spans="5:19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6"/>
    </row>
    <row r="993" spans="5:19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6"/>
    </row>
    <row r="994" spans="5:19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6"/>
    </row>
    <row r="995" spans="5:19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6"/>
    </row>
    <row r="996" spans="5:18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</sheetData>
  <sheetProtection/>
  <mergeCells count="5">
    <mergeCell ref="A5:A6"/>
    <mergeCell ref="B5:D5"/>
    <mergeCell ref="A2:E2"/>
    <mergeCell ref="A3:E3"/>
    <mergeCell ref="F5:F6"/>
  </mergeCells>
  <printOptions/>
  <pageMargins left="2.01" right="0.17" top="0.77" bottom="0.65" header="0.511811023622047" footer="0.511811023622047"/>
  <pageSetup firstPageNumber="1" useFirstPageNumber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AccountingPML</dc:creator>
  <cp:keywords/>
  <dc:description/>
  <cp:lastModifiedBy>User</cp:lastModifiedBy>
  <cp:lastPrinted>2018-10-23T03:59:49Z</cp:lastPrinted>
  <dcterms:created xsi:type="dcterms:W3CDTF">1996-10-14T23:33:28Z</dcterms:created>
  <dcterms:modified xsi:type="dcterms:W3CDTF">2018-10-24T02:42:38Z</dcterms:modified>
  <cp:category/>
  <cp:version/>
  <cp:contentType/>
  <cp:contentStatus/>
</cp:coreProperties>
</file>